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mestres/Documents/Documents JC/Perso/Escrime/Comité Départemental/Compétitions/Classement général/2025/"/>
    </mc:Choice>
  </mc:AlternateContent>
  <xr:revisionPtr revIDLastSave="0" documentId="13_ncr:1_{03590CA0-4512-DA47-87A0-E57AA0D41322}" xr6:coauthVersionLast="47" xr6:coauthVersionMax="47" xr10:uidLastSave="{00000000-0000-0000-0000-000000000000}"/>
  <bookViews>
    <workbookView xWindow="0" yWindow="500" windowWidth="34060" windowHeight="19780" activeTab="3" xr2:uid="{BAAA564A-E0FC-284F-943E-F89F52E3D8FA}"/>
  </bookViews>
  <sheets>
    <sheet name="SD - M9" sheetId="9" r:id="rId1"/>
    <sheet name="SH - M9" sheetId="4" r:id="rId2"/>
    <sheet name="SD - M11" sheetId="2" r:id="rId3"/>
    <sheet name="SH - M11 " sheetId="1" r:id="rId4"/>
    <sheet name="SD - M13" sheetId="5" r:id="rId5"/>
    <sheet name="SH - M13" sheetId="6" r:id="rId6"/>
    <sheet name="SD - M15" sheetId="7" r:id="rId7"/>
    <sheet name="SH - M15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5" l="1"/>
  <c r="O7" i="5"/>
  <c r="O5" i="5"/>
  <c r="O6" i="4"/>
  <c r="O7" i="4"/>
  <c r="O8" i="4"/>
  <c r="O9" i="4"/>
  <c r="O10" i="4"/>
  <c r="O11" i="4"/>
  <c r="O5" i="4"/>
  <c r="O6" i="9"/>
  <c r="O7" i="9"/>
  <c r="O5" i="9"/>
  <c r="M6" i="5" a="1"/>
  <c r="M6" i="5" s="1"/>
  <c r="M7" i="5" a="1"/>
  <c r="M7" i="5" s="1"/>
  <c r="M12" i="1" a="1"/>
  <c r="M12" i="1" s="1"/>
  <c r="K12" i="1" a="1"/>
  <c r="K12" i="1" s="1"/>
  <c r="I12" i="1" a="1"/>
  <c r="I12" i="1" s="1"/>
  <c r="G12" i="1" a="1"/>
  <c r="G12" i="1" s="1"/>
  <c r="M6" i="1" a="1"/>
  <c r="M6" i="1" s="1"/>
  <c r="M5" i="1" a="1"/>
  <c r="M5" i="1" s="1"/>
  <c r="M7" i="1" a="1"/>
  <c r="M7" i="1" s="1"/>
  <c r="M9" i="2" a="1"/>
  <c r="M9" i="2"/>
  <c r="K9" i="2" a="1"/>
  <c r="K9" i="2" s="1"/>
  <c r="I9" i="2" a="1"/>
  <c r="I9" i="2"/>
  <c r="G9" i="2" a="1"/>
  <c r="G9" i="2" s="1"/>
  <c r="M11" i="4" a="1"/>
  <c r="M11" i="4" s="1"/>
  <c r="K11" i="4" a="1"/>
  <c r="K11" i="4" s="1"/>
  <c r="I11" i="4" a="1"/>
  <c r="I11" i="4"/>
  <c r="G11" i="4" a="1"/>
  <c r="G11" i="4" s="1"/>
  <c r="M5" i="9" a="1"/>
  <c r="M5" i="9" s="1"/>
  <c r="K5" i="9" a="1"/>
  <c r="K5" i="9" s="1"/>
  <c r="I5" i="9" a="1"/>
  <c r="I5" i="9" s="1"/>
  <c r="G5" i="9" a="1"/>
  <c r="G5" i="9" s="1"/>
  <c r="K12" i="8" a="1"/>
  <c r="K12" i="8" s="1"/>
  <c r="M5" i="7" a="1"/>
  <c r="M5" i="7" s="1"/>
  <c r="M7" i="7" a="1"/>
  <c r="M7" i="7" s="1"/>
  <c r="M10" i="7" a="1"/>
  <c r="M10" i="7" s="1"/>
  <c r="M6" i="7" a="1"/>
  <c r="M6" i="7" s="1"/>
  <c r="M9" i="7" a="1"/>
  <c r="M9" i="7" s="1"/>
  <c r="M8" i="7" a="1"/>
  <c r="M8" i="7" s="1"/>
  <c r="M11" i="7" a="1"/>
  <c r="M11" i="7" s="1"/>
  <c r="K5" i="7" a="1"/>
  <c r="K5" i="7" s="1"/>
  <c r="K7" i="7" a="1"/>
  <c r="K7" i="7" s="1"/>
  <c r="K10" i="7" a="1"/>
  <c r="K10" i="7" s="1"/>
  <c r="K6" i="7" a="1"/>
  <c r="K6" i="7" s="1"/>
  <c r="K9" i="7" a="1"/>
  <c r="K9" i="7" s="1"/>
  <c r="K8" i="7" a="1"/>
  <c r="K8" i="7" s="1"/>
  <c r="K11" i="7" a="1"/>
  <c r="K11" i="7" s="1"/>
  <c r="I5" i="7" a="1"/>
  <c r="I5" i="7" s="1"/>
  <c r="I7" i="7" a="1"/>
  <c r="I7" i="7" s="1"/>
  <c r="I10" i="7" a="1"/>
  <c r="I10" i="7" s="1"/>
  <c r="I6" i="7" a="1"/>
  <c r="I6" i="7" s="1"/>
  <c r="I9" i="7" a="1"/>
  <c r="I9" i="7" s="1"/>
  <c r="I8" i="7" a="1"/>
  <c r="I8" i="7" s="1"/>
  <c r="I11" i="7" a="1"/>
  <c r="I11" i="7" s="1"/>
  <c r="G5" i="7" a="1"/>
  <c r="G5" i="7" s="1"/>
  <c r="G7" i="7" a="1"/>
  <c r="G7" i="7" s="1"/>
  <c r="G10" i="7" a="1"/>
  <c r="G10" i="7" s="1"/>
  <c r="G6" i="7" a="1"/>
  <c r="G6" i="7" s="1"/>
  <c r="G9" i="7" a="1"/>
  <c r="G9" i="7" s="1"/>
  <c r="G8" i="7" a="1"/>
  <c r="G8" i="7" s="1"/>
  <c r="G11" i="7" a="1"/>
  <c r="G11" i="7" s="1"/>
  <c r="M6" i="6" a="1"/>
  <c r="M6" i="6" s="1"/>
  <c r="M5" i="6" a="1"/>
  <c r="M5" i="6" s="1"/>
  <c r="M8" i="6" a="1"/>
  <c r="M8" i="6" s="1"/>
  <c r="M7" i="6" a="1"/>
  <c r="M7" i="6" s="1"/>
  <c r="M9" i="6" a="1"/>
  <c r="M9" i="6" s="1"/>
  <c r="K6" i="6" a="1"/>
  <c r="K6" i="6" s="1"/>
  <c r="K5" i="6" a="1"/>
  <c r="K5" i="6" s="1"/>
  <c r="K8" i="6" a="1"/>
  <c r="K8" i="6" s="1"/>
  <c r="K7" i="6" a="1"/>
  <c r="K7" i="6" s="1"/>
  <c r="K9" i="6" a="1"/>
  <c r="K9" i="6" s="1"/>
  <c r="I6" i="6" a="1"/>
  <c r="I6" i="6" s="1"/>
  <c r="I5" i="6" a="1"/>
  <c r="I5" i="6" s="1"/>
  <c r="I8" i="6" a="1"/>
  <c r="I8" i="6" s="1"/>
  <c r="I7" i="6" a="1"/>
  <c r="I7" i="6" s="1"/>
  <c r="I9" i="6" a="1"/>
  <c r="I9" i="6" s="1"/>
  <c r="G6" i="6" a="1"/>
  <c r="G6" i="6" s="1"/>
  <c r="G5" i="6" a="1"/>
  <c r="G5" i="6" s="1"/>
  <c r="G8" i="6" a="1"/>
  <c r="G8" i="6" s="1"/>
  <c r="G7" i="6" a="1"/>
  <c r="G7" i="6" s="1"/>
  <c r="G9" i="6" a="1"/>
  <c r="G9" i="6" s="1"/>
  <c r="M5" i="5" a="1"/>
  <c r="M5" i="5" s="1"/>
  <c r="G6" i="5" a="1"/>
  <c r="G6" i="5" s="1"/>
  <c r="G7" i="5" a="1"/>
  <c r="G7" i="5" s="1"/>
  <c r="G5" i="5" a="1"/>
  <c r="G5" i="5" s="1"/>
  <c r="I6" i="5" a="1"/>
  <c r="I6" i="5" s="1"/>
  <c r="I7" i="5" a="1"/>
  <c r="I7" i="5" s="1"/>
  <c r="I5" i="5" a="1"/>
  <c r="I5" i="5" s="1"/>
  <c r="K6" i="5" a="1"/>
  <c r="K6" i="5" s="1"/>
  <c r="K7" i="5" a="1"/>
  <c r="K7" i="5" s="1"/>
  <c r="K5" i="5" a="1"/>
  <c r="K5" i="5" s="1"/>
  <c r="M11" i="1" a="1"/>
  <c r="M11" i="1" s="1"/>
  <c r="M10" i="1" a="1"/>
  <c r="M10" i="1" s="1"/>
  <c r="G10" i="1" a="1"/>
  <c r="G10" i="1" s="1"/>
  <c r="I10" i="1" a="1"/>
  <c r="I10" i="1" s="1"/>
  <c r="K10" i="1" a="1"/>
  <c r="K10" i="1" s="1"/>
  <c r="K11" i="1" a="1"/>
  <c r="K11" i="1" s="1"/>
  <c r="I11" i="1" a="1"/>
  <c r="I11" i="1" s="1"/>
  <c r="G11" i="1" a="1"/>
  <c r="G11" i="1" s="1"/>
  <c r="M8" i="1" a="1"/>
  <c r="M8" i="1" s="1"/>
  <c r="M9" i="1" a="1"/>
  <c r="M9" i="1" s="1"/>
  <c r="K6" i="1" a="1"/>
  <c r="K6" i="1" s="1"/>
  <c r="K8" i="1" a="1"/>
  <c r="K8" i="1" s="1"/>
  <c r="K7" i="1" a="1"/>
  <c r="K7" i="1" s="1"/>
  <c r="K5" i="1" a="1"/>
  <c r="K5" i="1" s="1"/>
  <c r="K9" i="1" a="1"/>
  <c r="K9" i="1" s="1"/>
  <c r="I6" i="1" a="1"/>
  <c r="I6" i="1" s="1"/>
  <c r="I8" i="1" a="1"/>
  <c r="I8" i="1" s="1"/>
  <c r="I7" i="1" a="1"/>
  <c r="I7" i="1" s="1"/>
  <c r="I5" i="1" a="1"/>
  <c r="I5" i="1" s="1"/>
  <c r="I9" i="1" a="1"/>
  <c r="I9" i="1" s="1"/>
  <c r="G6" i="1" a="1"/>
  <c r="G6" i="1" s="1"/>
  <c r="G8" i="1" a="1"/>
  <c r="G8" i="1" s="1"/>
  <c r="G7" i="1" a="1"/>
  <c r="G7" i="1" s="1"/>
  <c r="G5" i="1" a="1"/>
  <c r="G5" i="1" s="1"/>
  <c r="G9" i="1" a="1"/>
  <c r="G9" i="1" s="1"/>
  <c r="M7" i="2" a="1"/>
  <c r="M7" i="2" s="1"/>
  <c r="G7" i="2" a="1"/>
  <c r="G7" i="2" s="1"/>
  <c r="I7" i="2" a="1"/>
  <c r="I7" i="2" s="1"/>
  <c r="K5" i="2" a="1"/>
  <c r="K5" i="2" s="1"/>
  <c r="K6" i="2" a="1"/>
  <c r="K6" i="2" s="1"/>
  <c r="K8" i="2" a="1"/>
  <c r="K8" i="2" s="1"/>
  <c r="K7" i="2" a="1"/>
  <c r="K7" i="2" s="1"/>
  <c r="G5" i="2" a="1"/>
  <c r="G5" i="2" s="1"/>
  <c r="G6" i="2" a="1"/>
  <c r="G6" i="2" s="1"/>
  <c r="G8" i="2" a="1"/>
  <c r="G8" i="2" s="1"/>
  <c r="I5" i="2" a="1"/>
  <c r="I5" i="2" s="1"/>
  <c r="I6" i="2" a="1"/>
  <c r="I6" i="2" s="1"/>
  <c r="I8" i="2" a="1"/>
  <c r="I8" i="2" s="1"/>
  <c r="M5" i="2" a="1"/>
  <c r="M5" i="2" s="1"/>
  <c r="M6" i="2" a="1"/>
  <c r="M6" i="2" s="1"/>
  <c r="M8" i="2" a="1"/>
  <c r="M8" i="2" s="1"/>
  <c r="M9" i="4" a="1"/>
  <c r="M9" i="4" s="1"/>
  <c r="K9" i="4" a="1"/>
  <c r="K9" i="4" s="1"/>
  <c r="I9" i="4" a="1"/>
  <c r="I9" i="4" s="1"/>
  <c r="G9" i="4" a="1"/>
  <c r="G9" i="4" s="1"/>
  <c r="M10" i="4" a="1"/>
  <c r="M10" i="4" s="1"/>
  <c r="M7" i="4" a="1"/>
  <c r="M7" i="4" s="1"/>
  <c r="K10" i="4" a="1"/>
  <c r="K10" i="4" s="1"/>
  <c r="K7" i="4" a="1"/>
  <c r="K7" i="4" s="1"/>
  <c r="I10" i="4" a="1"/>
  <c r="I10" i="4" s="1"/>
  <c r="I7" i="4" a="1"/>
  <c r="I7" i="4" s="1"/>
  <c r="G7" i="4" a="1"/>
  <c r="G7" i="4" s="1"/>
  <c r="G10" i="4" a="1"/>
  <c r="G10" i="4" s="1"/>
  <c r="M6" i="9" a="1"/>
  <c r="M6" i="9" s="1"/>
  <c r="M7" i="9" a="1"/>
  <c r="M7" i="9" s="1"/>
  <c r="K7" i="9" a="1"/>
  <c r="K7" i="9" s="1"/>
  <c r="I7" i="9" a="1"/>
  <c r="I7" i="9" s="1"/>
  <c r="G7" i="9" a="1"/>
  <c r="G7" i="9" s="1"/>
  <c r="K6" i="9" a="1"/>
  <c r="K6" i="9" s="1"/>
  <c r="I6" i="9" a="1"/>
  <c r="I6" i="9" s="1"/>
  <c r="G6" i="9" a="1"/>
  <c r="G6" i="9" s="1"/>
  <c r="M8" i="4" a="1"/>
  <c r="M8" i="4" s="1"/>
  <c r="M6" i="4" a="1"/>
  <c r="M6" i="4" s="1"/>
  <c r="M5" i="4" a="1"/>
  <c r="M5" i="4" s="1"/>
  <c r="K8" i="4" a="1"/>
  <c r="K8" i="4" s="1"/>
  <c r="K6" i="4" a="1"/>
  <c r="K6" i="4" s="1"/>
  <c r="K5" i="4" a="1"/>
  <c r="K5" i="4" s="1"/>
  <c r="I8" i="4" a="1"/>
  <c r="I8" i="4" s="1"/>
  <c r="I6" i="4" a="1"/>
  <c r="I6" i="4" s="1"/>
  <c r="I5" i="4" a="1"/>
  <c r="I5" i="4" s="1"/>
  <c r="G8" i="4" a="1"/>
  <c r="G8" i="4" s="1"/>
  <c r="G6" i="4" a="1"/>
  <c r="G6" i="4" s="1"/>
  <c r="G5" i="4" a="1"/>
  <c r="G5" i="4" s="1"/>
  <c r="G5" i="8" a="1"/>
  <c r="G5" i="8" s="1"/>
  <c r="G6" i="8" a="1"/>
  <c r="G6" i="8" s="1"/>
  <c r="G13" i="8" a="1"/>
  <c r="G13" i="8" s="1"/>
  <c r="G7" i="8" a="1"/>
  <c r="G7" i="8" s="1"/>
  <c r="G10" i="8" a="1"/>
  <c r="G10" i="8" s="1"/>
  <c r="G11" i="8" a="1"/>
  <c r="G11" i="8" s="1"/>
  <c r="G8" i="8" a="1"/>
  <c r="G8" i="8" s="1"/>
  <c r="G9" i="8" a="1"/>
  <c r="G9" i="8" s="1"/>
  <c r="G12" i="8" a="1"/>
  <c r="G12" i="8" s="1"/>
  <c r="I5" i="8" a="1"/>
  <c r="I5" i="8" s="1"/>
  <c r="I6" i="8" a="1"/>
  <c r="I6" i="8" s="1"/>
  <c r="I13" i="8" a="1"/>
  <c r="I13" i="8" s="1"/>
  <c r="I7" i="8" a="1"/>
  <c r="I7" i="8" s="1"/>
  <c r="I10" i="8" a="1"/>
  <c r="I10" i="8" s="1"/>
  <c r="I11" i="8" a="1"/>
  <c r="I11" i="8" s="1"/>
  <c r="I8" i="8" a="1"/>
  <c r="I8" i="8" s="1"/>
  <c r="I9" i="8" a="1"/>
  <c r="I9" i="8" s="1"/>
  <c r="I12" i="8" a="1"/>
  <c r="I12" i="8" s="1"/>
  <c r="K5" i="8" a="1"/>
  <c r="K5" i="8" s="1"/>
  <c r="K6" i="8" a="1"/>
  <c r="K6" i="8" s="1"/>
  <c r="K13" i="8" a="1"/>
  <c r="K13" i="8" s="1"/>
  <c r="K7" i="8" a="1"/>
  <c r="K7" i="8" s="1"/>
  <c r="K10" i="8" a="1"/>
  <c r="K10" i="8" s="1"/>
  <c r="K11" i="8" a="1"/>
  <c r="K11" i="8" s="1"/>
  <c r="K8" i="8" a="1"/>
  <c r="K8" i="8" s="1"/>
  <c r="K9" i="8" a="1"/>
  <c r="K9" i="8" s="1"/>
  <c r="M5" i="8" a="1"/>
  <c r="M5" i="8" s="1"/>
  <c r="M6" i="8" a="1"/>
  <c r="M6" i="8" s="1"/>
  <c r="M13" i="8" a="1"/>
  <c r="M13" i="8" s="1"/>
  <c r="M7" i="8" a="1"/>
  <c r="M7" i="8" s="1"/>
  <c r="M10" i="8" a="1"/>
  <c r="M10" i="8" s="1"/>
  <c r="M11" i="8" a="1"/>
  <c r="M11" i="8" s="1"/>
  <c r="M8" i="8" a="1"/>
  <c r="M8" i="8" s="1"/>
  <c r="M9" i="8" a="1"/>
  <c r="M9" i="8" s="1"/>
  <c r="M12" i="8" a="1"/>
  <c r="M12" i="8" s="1"/>
  <c r="N12" i="1" l="1"/>
  <c r="O12" i="1" s="1"/>
  <c r="N9" i="2"/>
  <c r="O9" i="2" s="1"/>
  <c r="N5" i="9"/>
  <c r="N9" i="7"/>
  <c r="O9" i="7" s="1"/>
  <c r="N11" i="4"/>
  <c r="N11" i="1"/>
  <c r="O11" i="1" s="1"/>
  <c r="N7" i="1"/>
  <c r="O7" i="1" s="1"/>
  <c r="N7" i="2"/>
  <c r="O7" i="2" s="1"/>
  <c r="N10" i="4"/>
  <c r="N9" i="4"/>
  <c r="N7" i="6"/>
  <c r="O7" i="6" s="1"/>
  <c r="N9" i="6"/>
  <c r="O9" i="6" s="1"/>
  <c r="N8" i="6"/>
  <c r="O8" i="6" s="1"/>
  <c r="N5" i="1"/>
  <c r="O5" i="1" s="1"/>
  <c r="N10" i="1"/>
  <c r="O10" i="1" s="1"/>
  <c r="N9" i="1"/>
  <c r="O9" i="1" s="1"/>
  <c r="N6" i="4"/>
  <c r="N11" i="7"/>
  <c r="O11" i="7" s="1"/>
  <c r="N8" i="7"/>
  <c r="O8" i="7" s="1"/>
  <c r="N5" i="8"/>
  <c r="O5" i="8" s="1"/>
  <c r="N6" i="8"/>
  <c r="O6" i="8" s="1"/>
  <c r="N10" i="7"/>
  <c r="O10" i="7" s="1"/>
  <c r="N5" i="7"/>
  <c r="O5" i="7" s="1"/>
  <c r="N6" i="7"/>
  <c r="O6" i="7" s="1"/>
  <c r="N7" i="7"/>
  <c r="O7" i="7" s="1"/>
  <c r="N5" i="6"/>
  <c r="O5" i="6" s="1"/>
  <c r="N6" i="6"/>
  <c r="O6" i="6" s="1"/>
  <c r="N5" i="5"/>
  <c r="N7" i="5"/>
  <c r="N6" i="5"/>
  <c r="N6" i="1"/>
  <c r="O6" i="1" s="1"/>
  <c r="N8" i="1"/>
  <c r="O8" i="1" s="1"/>
  <c r="N6" i="2"/>
  <c r="O6" i="2" s="1"/>
  <c r="N8" i="2"/>
  <c r="O8" i="2" s="1"/>
  <c r="N5" i="2"/>
  <c r="O5" i="2" s="1"/>
  <c r="N7" i="4"/>
  <c r="N8" i="4"/>
  <c r="N5" i="4"/>
  <c r="N6" i="9"/>
  <c r="N7" i="9"/>
  <c r="N13" i="8"/>
  <c r="O13" i="8" s="1"/>
  <c r="N9" i="8"/>
  <c r="O9" i="8" s="1"/>
  <c r="N12" i="8"/>
  <c r="O12" i="8" s="1"/>
  <c r="N8" i="8"/>
  <c r="O8" i="8" s="1"/>
  <c r="N11" i="8"/>
  <c r="O11" i="8" s="1"/>
  <c r="N10" i="8"/>
  <c r="O10" i="8" s="1"/>
  <c r="N7" i="8"/>
  <c r="O7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<sst xmlns="http://schemas.openxmlformats.org/spreadsheetml/2006/main" count="238" uniqueCount="75">
  <si>
    <t>NICE OGC</t>
  </si>
  <si>
    <t>NOM</t>
  </si>
  <si>
    <t>CLUB</t>
  </si>
  <si>
    <t>Place 2ème D</t>
  </si>
  <si>
    <t>PLACE 1ere D</t>
  </si>
  <si>
    <t>Points 1ere D</t>
  </si>
  <si>
    <t>Points 2eme D</t>
  </si>
  <si>
    <t xml:space="preserve">Place 3eme D </t>
  </si>
  <si>
    <t>Points 3eme D</t>
  </si>
  <si>
    <t>Place 4eme D</t>
  </si>
  <si>
    <t>Points 4eme D</t>
  </si>
  <si>
    <t>Score Final</t>
  </si>
  <si>
    <t>MONACO</t>
  </si>
  <si>
    <t>nombre de compétitions</t>
  </si>
  <si>
    <t>Participation</t>
  </si>
  <si>
    <t>MANDELIEU</t>
  </si>
  <si>
    <t>YANG Leo</t>
  </si>
  <si>
    <t>ATHUIL Raphael</t>
  </si>
  <si>
    <t>LERIQUE Noe</t>
  </si>
  <si>
    <t>BEN SAAD Elif</t>
  </si>
  <si>
    <t>GHI RAN Leana</t>
  </si>
  <si>
    <t>VI LLEFRA MER</t>
  </si>
  <si>
    <t>RODIERE Valentiin</t>
  </si>
  <si>
    <t>AMIEL Jules</t>
  </si>
  <si>
    <t>CASTILLO MARTINET Thomas</t>
  </si>
  <si>
    <t>PEREZ Rose</t>
  </si>
  <si>
    <t>BAKARI Inaya</t>
  </si>
  <si>
    <t>GHIGLION Anna</t>
  </si>
  <si>
    <t>GUILLOUX Axelle</t>
  </si>
  <si>
    <t xml:space="preserve">OPPRECHT NOARO Baptiste </t>
  </si>
  <si>
    <t>BIENFAIT Charles</t>
  </si>
  <si>
    <t>QUENTIN Maxime</t>
  </si>
  <si>
    <t>MORERO GIOVANETTI Hadrien</t>
  </si>
  <si>
    <t>NINGLER SABATTINI Simon</t>
  </si>
  <si>
    <t>HECKENROTH Paul</t>
  </si>
  <si>
    <t>LALLEMAND Olivier</t>
  </si>
  <si>
    <t>CARRASCO Stella</t>
  </si>
  <si>
    <t>SERET Clémence</t>
  </si>
  <si>
    <t>ALBERT Doha</t>
  </si>
  <si>
    <t>JAUPART Elias</t>
  </si>
  <si>
    <t>YANG Emile</t>
  </si>
  <si>
    <t>OPPRECHT NOARO Alexandre</t>
  </si>
  <si>
    <t>ANTONINI THEVENON Oscar</t>
  </si>
  <si>
    <t>CHABANE Mohamed-Imran</t>
  </si>
  <si>
    <t>ROUCHIER Emma</t>
  </si>
  <si>
    <t xml:space="preserve">DAVTYAN Francina </t>
  </si>
  <si>
    <t xml:space="preserve">ORTHOLAN Philomene </t>
  </si>
  <si>
    <t>CREMOUX Valentine</t>
  </si>
  <si>
    <t xml:space="preserve">GARNAUD Laura </t>
  </si>
  <si>
    <t xml:space="preserve">SENLIS Roxane </t>
  </si>
  <si>
    <t xml:space="preserve">JACQUENOD Ena </t>
  </si>
  <si>
    <t>MANOLOV Christo</t>
  </si>
  <si>
    <t>LUCACCIONI DOMINGUEZ Lucian</t>
  </si>
  <si>
    <t>SICHANH Leo</t>
  </si>
  <si>
    <t>CORMOULS-HOULES Theodor</t>
  </si>
  <si>
    <t>WALDVOGEL Timour</t>
  </si>
  <si>
    <t>SARR Seydina</t>
  </si>
  <si>
    <t>VALLAT Styve</t>
  </si>
  <si>
    <t xml:space="preserve">MARTINS Gabriel </t>
  </si>
  <si>
    <t>JOURON Antoine</t>
  </si>
  <si>
    <t>Sabre Dame M9 - Saison 2024-2025</t>
  </si>
  <si>
    <t>Sabre Dame M11 - Saison 2024-2025</t>
  </si>
  <si>
    <t>Sabre Dame M13 - Saison 2024-2025</t>
  </si>
  <si>
    <t>Sabre Dame M15 - Saison 2024-2025</t>
  </si>
  <si>
    <t>Sabre Homme M11 - Saison 2024-2025</t>
  </si>
  <si>
    <t>Sabre Homme M9 - Saison 2024-2025</t>
  </si>
  <si>
    <t>Sabre Homme M13 - Saison 2024-2025</t>
  </si>
  <si>
    <t>Sabre Homme M15 - Saison 2024-2025</t>
  </si>
  <si>
    <t>BOUBAKER Mariem</t>
  </si>
  <si>
    <t>MEYNET Antoine</t>
  </si>
  <si>
    <t>REGENT Marilou</t>
  </si>
  <si>
    <t>MAURO Alessio</t>
  </si>
  <si>
    <t>CLASSEMENT SAISON</t>
  </si>
  <si>
    <t>Non classé</t>
  </si>
  <si>
    <r>
      <rPr>
        <sz val="14"/>
        <color rgb="FFC00000"/>
        <rFont val="Aptos Narrow (Corps)"/>
      </rPr>
      <t>Selon le règlement Jeune, disponible sur le site du comité (https://www.cd06-escrime.fr/),</t>
    </r>
    <r>
      <rPr>
        <b/>
        <sz val="14"/>
        <color rgb="FFC00000"/>
        <rFont val="Aptos Narrow (Corps)"/>
      </rPr>
      <t xml:space="preserve"> en cas d'égalité de points le plus grand nombre de participations prime si à nouveau égalité</t>
    </r>
    <r>
      <rPr>
        <sz val="14"/>
        <color rgb="FFC00000"/>
        <rFont val="Aptos Narrow (Corps)"/>
      </rPr>
      <t>,</t>
    </r>
    <r>
      <rPr>
        <b/>
        <sz val="14"/>
        <color rgb="FFC00000"/>
        <rFont val="Aptos Narrow (Corps)"/>
      </rPr>
      <t xml:space="preserve"> le classement se fait sur le résultat de la finale. 
Moins de 2 compétitions, il n'y a pas de classement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</si>
</sst>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Helvetica"/>
      <family val="2"/>
    </font>
    <font>
      <sz val="12"/>
      <color rgb="FF1E1E1E"/>
      <name val="Arial"/>
      <family val="2"/>
    </font>
    <font>
      <sz val="14"/>
      <color rgb="FFFF0000"/>
      <name val="Aptos Narrow"/>
      <family val="2"/>
      <scheme val="minor"/>
    </font>
    <font>
      <sz val="12"/>
      <color theme="1"/>
      <name val="Arial"/>
      <family val="2"/>
    </font>
    <font>
      <sz val="14"/>
      <color rgb="FF1E1E1E"/>
      <name val="Arial"/>
      <family val="2"/>
    </font>
    <font>
      <sz val="14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8"/>
      <color theme="1"/>
      <name val="Aptos Narrow (Corps)"/>
    </font>
    <font>
      <b/>
      <sz val="16"/>
      <color rgb="FFFF0000"/>
      <name val="Aptos Narrow"/>
      <scheme val="minor"/>
    </font>
    <font>
      <b/>
      <sz val="18"/>
      <color rgb="FFFF0000"/>
      <name val="Aptos Narrow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 (Corps)"/>
    </font>
    <font>
      <b/>
      <sz val="14"/>
      <color rgb="FFC00000"/>
      <name val="Aptos Narrow (Corps)"/>
    </font>
    <font>
      <sz val="14"/>
      <color rgb="FFC00000"/>
      <name val="Aptos Narrow (Corps)"/>
    </font>
    <font>
      <sz val="14"/>
      <color rgb="FFC00000"/>
      <name val="Aptos Narrow"/>
      <family val="2"/>
      <scheme val="minor"/>
    </font>
    <font>
      <b/>
      <sz val="12"/>
      <color rgb="FFFF0000"/>
      <name val="Aptos Narrow"/>
      <scheme val="minor"/>
    </font>
    <font>
      <b/>
      <sz val="14"/>
      <color rgb="FF0070C0"/>
      <name val="Helvetica"/>
      <family val="2"/>
    </font>
    <font>
      <b/>
      <sz val="14"/>
      <color rgb="FFFF0000"/>
      <name val="Helvetica"/>
      <family val="2"/>
    </font>
  </fonts>
  <fills count="10">
    <fill>
      <patternFill patternType="none"/>
    </fill>
    <fill>
      <patternFill patternType="gray125"/>
    </fill>
    <fill>
      <patternFill patternType="solid">
        <fgColor rgb="FFFF8AD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0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3" fillId="8" borderId="0" xfId="0" applyFont="1" applyFill="1" applyAlignment="1">
      <alignment horizontal="center" wrapText="1"/>
    </xf>
    <xf numFmtId="0" fontId="15" fillId="9" borderId="0" xfId="0" applyFont="1" applyFill="1" applyAlignment="1">
      <alignment horizontal="center" wrapText="1"/>
    </xf>
    <xf numFmtId="0" fontId="17" fillId="9" borderId="0" xfId="0" applyFont="1" applyFill="1" applyAlignment="1">
      <alignment horizontal="center" wrapText="1"/>
    </xf>
    <xf numFmtId="0" fontId="10" fillId="7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</cellXfs>
  <cellStyles count="1">
    <cellStyle name="Normal" xfId="0" builtinId="0"/>
  </cellStyles>
  <dxfs count="118"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4"/>
        <color theme="1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4"/>
        <color rgb="FF0070C0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BAF7C9-EAC3-754E-AEE7-7F5B95E8DA83}" name="Tableau35672" displayName="Tableau35672" ref="D4:P7" totalsRowShown="0" headerRowDxfId="117" dataDxfId="116">
  <autoFilter ref="D4:P7" xr:uid="{72F1E945-E096-A941-8515-C75F6003D362}"/>
  <sortState xmlns:xlrd2="http://schemas.microsoft.com/office/spreadsheetml/2017/richdata2" ref="D5:P7">
    <sortCondition descending="1" ref="O4:O7"/>
  </sortState>
  <tableColumns count="13">
    <tableColumn id="1" xr3:uid="{CED37275-8CF5-834D-80A4-4EE54B171FB5}" name="NOM" dataDxfId="115"/>
    <tableColumn id="2" xr3:uid="{ECFDDC04-F624-7B4D-B823-5F97ABE922F0}" name="CLUB" dataDxfId="114"/>
    <tableColumn id="3" xr3:uid="{DF73A0CF-3B96-ED47-BA7F-F7048814EA21}" name="PLACE 1ere D" dataDxfId="113"/>
    <tableColumn id="4" xr3:uid="{B741C31D-DEBF-5B4B-A420-47DDAA3C2316}" name="Points 1ere D" dataDxfId="112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4EF9258E-DAFD-E146-BC5C-209657ECC3B7}" name="Place 2ème D" dataDxfId="111"/>
    <tableColumn id="6" xr3:uid="{ACCF7265-9E24-D446-B114-2B1F12581511}" name="Points 2eme D" dataDxfId="11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AEB58D77-7C5E-014D-AC6E-D502E7583751}" name="Place 3eme D " dataDxfId="109"/>
    <tableColumn id="8" xr3:uid="{C3326B35-9430-444F-B832-2A341399AFC2}" name="Points 3eme D" dataDxfId="108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B98B2FD6-7A2D-394A-8C76-27AF66969A1D}" name="Place 4eme D" dataDxfId="107"/>
    <tableColumn id="10" xr3:uid="{46D9353D-E6D1-CE41-8973-A616ACE694D0}" name="Points 4eme D" dataDxfId="106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ABF1334B-A7CC-0B40-8412-DEA59ED4BCEA}" name="Participation" dataDxfId="105">
      <calculatedColumnFormula>IF(P5=1,1,IF(P5=2,COUNTIF(F5:I5,"&gt; 0")/2,IF(P5=3,COUNTIF(F5:K5,"&gt; 0")/2,IF(P5=4,COUNTIF(F5:M5,"&gt; 0")/2,0))))</calculatedColumnFormula>
    </tableColumn>
    <tableColumn id="12" xr3:uid="{8914D33F-6F06-E440-A72D-E7A49DF69C53}" name="Score Final" dataDxfId="104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E0CCD7D7-F811-404D-A0C1-74BEB2DA98EE}" name="nombre de compétitions" dataDxfId="10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BA3451-44F4-514B-8588-E6EDD529EA69}" name="Tableau3567" displayName="Tableau3567" ref="D4:P11" totalsRowShown="0" headerRowDxfId="102" dataDxfId="101">
  <autoFilter ref="D4:P11" xr:uid="{72F1E945-E096-A941-8515-C75F6003D362}"/>
  <sortState xmlns:xlrd2="http://schemas.microsoft.com/office/spreadsheetml/2017/richdata2" ref="D5:P11">
    <sortCondition descending="1" ref="O4:O11"/>
  </sortState>
  <tableColumns count="13">
    <tableColumn id="1" xr3:uid="{1C61D37A-E85E-BB42-905D-2447DD3A545A}" name="NOM" dataDxfId="100"/>
    <tableColumn id="2" xr3:uid="{057BF6B3-19E0-DC43-8BC1-E3DA1E1B98BC}" name="CLUB" dataDxfId="99"/>
    <tableColumn id="3" xr3:uid="{03230ACA-511D-2641-88DD-653212619870}" name="PLACE 1ere D" dataDxfId="98"/>
    <tableColumn id="4" xr3:uid="{A90D169C-2C12-0B4D-AE65-D0FDE3043047}" name="Points 1ere D" dataDxfId="97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545B4D36-1284-9942-8BC9-33107D31530A}" name="Place 2ème D" dataDxfId="96"/>
    <tableColumn id="6" xr3:uid="{955B9287-104F-B443-95A0-93B683ECB5C4}" name="Points 2eme D" dataDxfId="95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80E8992F-7177-904A-85BF-F78B8E485C11}" name="Place 3eme D " dataDxfId="94"/>
    <tableColumn id="8" xr3:uid="{14F5F98D-3EE5-7F4D-A5B3-A50419726CA8}" name="Points 3eme D" dataDxfId="93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42CDFAB4-C7B9-BB48-BAD4-5296901624C1}" name="Place 4eme D" dataDxfId="92"/>
    <tableColumn id="10" xr3:uid="{03B7B532-1CE6-DB40-BB66-B334F78E9481}" name="Points 4eme D" dataDxfId="91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F568B967-8FA4-CD48-975A-5E053E79BB44}" name="Participation" dataDxfId="90">
      <calculatedColumnFormula>IF(P5=1,1,IF(P5=2,COUNTIF(F5:I5,"&gt; 0")/2,IF(P5=3,COUNTIF(F5:K5,"&gt; 0")/2,IF(P5=4,COUNTIF(F5:M5,"&gt; 0")/2,0))))</calculatedColumnFormula>
    </tableColumn>
    <tableColumn id="12" xr3:uid="{8F27CCF1-F1DB-6340-8FFD-47557E9DD66A}" name="Score Final" dataDxfId="89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51A9BD76-8619-6C46-A66C-0E24D341878A}" name="nombre de compétitions" dataDxfId="88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EDE0CC-5327-6143-B105-C6D8C3EF9BCD}" name="Tableau35" displayName="Tableau35" ref="D4:P9" totalsRowShown="0" headerRowDxfId="87" dataDxfId="86">
  <autoFilter ref="D4:P9" xr:uid="{72F1E945-E096-A941-8515-C75F6003D362}"/>
  <sortState xmlns:xlrd2="http://schemas.microsoft.com/office/spreadsheetml/2017/richdata2" ref="D5:P9">
    <sortCondition descending="1" ref="O4:O9"/>
  </sortState>
  <tableColumns count="13">
    <tableColumn id="1" xr3:uid="{DB93DB47-3883-804F-BC46-FAF0BB901469}" name="NOM" dataDxfId="85"/>
    <tableColumn id="2" xr3:uid="{B941E022-6715-0646-9F26-655D6F22855C}" name="CLUB" dataDxfId="84"/>
    <tableColumn id="3" xr3:uid="{9A62A0D7-8C16-C14D-9C6F-4DACE4AC565C}" name="PLACE 1ere D" dataDxfId="83"/>
    <tableColumn id="4" xr3:uid="{339D5235-9D9A-7340-A19E-0860B348F3C5}" name="Points 1ere D" dataDxfId="82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B9C7E0A5-C0BE-0747-89A7-2AE1EF6957DA}" name="Place 2ème D" dataDxfId="81"/>
    <tableColumn id="6" xr3:uid="{640D2310-0C7D-854A-B417-BF55AEBF95E6}" name="Points 2eme D" dataDxfId="8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C6BA350D-22C9-2F47-A487-48A7083B9F21}" name="Place 3eme D " dataDxfId="79"/>
    <tableColumn id="8" xr3:uid="{840A5831-3C4E-E143-A719-A9E1D9E725C4}" name="Points 3eme D" dataDxfId="78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7898EEF7-2CEF-A64D-B6FC-AC2DD83F4523}" name="Place 4eme D" dataDxfId="77"/>
    <tableColumn id="10" xr3:uid="{64427889-AB2B-2D4C-9C25-EDB7AC64C8BA}" name="Points 4eme D" dataDxfId="76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CF33100F-3150-AD48-BFF1-FCF5C3B71934}" name="Participation" dataDxfId="75">
      <calculatedColumnFormula>IF(P5=1,1,IF(P5=2,COUNTIF(F5:I5,"&gt; 0")/2,IF(P5=3,COUNTIF(F5:K5,"&gt; 0")/2,IF(P5=4,COUNTIF(F5:M5,"&gt; 0")/2,0))))</calculatedColumnFormula>
    </tableColumn>
    <tableColumn id="12" xr3:uid="{BF9A51F8-8125-0E49-9FBC-0DA2F03D02F2}" name="Score Final" dataDxfId="74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BC311C97-D03A-7A47-951E-CE8F4126EB21}" name="nombre de compétitions" dataDxfId="73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F1E945-E096-A941-8515-C75F6003D362}" name="Tableau3" displayName="Tableau3" ref="D4:P12" totalsRowShown="0" headerRowDxfId="72" dataDxfId="71">
  <autoFilter ref="D4:P12" xr:uid="{72F1E945-E096-A941-8515-C75F6003D362}"/>
  <sortState xmlns:xlrd2="http://schemas.microsoft.com/office/spreadsheetml/2017/richdata2" ref="D5:P12">
    <sortCondition descending="1" ref="O4:O12"/>
  </sortState>
  <tableColumns count="13">
    <tableColumn id="1" xr3:uid="{5ADF5513-D32F-F848-BCF8-D92DC11970B0}" name="NOM" dataDxfId="70"/>
    <tableColumn id="2" xr3:uid="{F9AE87CD-8A14-D249-94AB-E243B0AADAE7}" name="CLUB" dataDxfId="69"/>
    <tableColumn id="3" xr3:uid="{3C5AC36B-1E78-284E-BACF-46662C88E9F3}" name="PLACE 1ere D" dataDxfId="68"/>
    <tableColumn id="4" xr3:uid="{15091FD4-D07B-C841-80FC-F72911FB9C5C}" name="Points 1ere D" dataDxfId="67"/>
    <tableColumn id="5" xr3:uid="{35263BCA-0A20-7242-BE7B-DAB3721AFB43}" name="Place 2ème D" dataDxfId="66"/>
    <tableColumn id="6" xr3:uid="{8DE1577C-8FB8-CD46-AEBF-7D91A5F8E5F5}" name="Points 2eme D" dataDxfId="65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4DDFE89E-2F4B-0043-80B9-5713EC6C5BE1}" name="Place 3eme D " dataDxfId="64"/>
    <tableColumn id="8" xr3:uid="{20D56027-1426-3E45-88CA-A630607DB0F5}" name="Points 3eme D" dataDxfId="63"/>
    <tableColumn id="9" xr3:uid="{53E214F7-4650-F741-99B5-258BFBA3563B}" name="Place 4eme D" dataDxfId="62"/>
    <tableColumn id="10" xr3:uid="{3BAD21BE-FA4A-5244-9F48-1AED9FC36B00}" name="Points 4eme D" dataDxfId="61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11" xr3:uid="{49806B70-0166-0E41-8433-21285BC15E1F}" name="Participation" dataDxfId="60">
      <calculatedColumnFormula>COUNTIF(F5:K5,"= 0")</calculatedColumnFormula>
    </tableColumn>
    <tableColumn id="12" xr3:uid="{E5549771-5346-3349-AC4F-51E3C4842A04}" name="Score Final" dataDxfId="59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DBAAC8E6-0BFE-A942-9225-0518EAB71C99}" name="nombre de compétitions" dataDxfId="58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555326-49C5-424F-A4C2-F18037E44D6E}" name="Tableau38" displayName="Tableau38" ref="D4:P7" totalsRowShown="0" headerRowDxfId="57" dataDxfId="56">
  <autoFilter ref="D4:P7" xr:uid="{72F1E945-E096-A941-8515-C75F6003D362}"/>
  <sortState xmlns:xlrd2="http://schemas.microsoft.com/office/spreadsheetml/2017/richdata2" ref="D5:P7">
    <sortCondition descending="1" ref="O4:O7"/>
  </sortState>
  <tableColumns count="13">
    <tableColumn id="1" xr3:uid="{A26611B6-B590-A148-BE56-C68FF20E1986}" name="NOM" dataDxfId="55"/>
    <tableColumn id="2" xr3:uid="{99B68F60-7ED0-7E4F-A993-65208E7AFFD0}" name="CLUB" dataDxfId="54"/>
    <tableColumn id="3" xr3:uid="{2FED4441-3DB3-9248-A93D-0F8DD11445A3}" name="PLACE 1ere D" dataDxfId="53"/>
    <tableColumn id="4" xr3:uid="{B5A80917-5881-9E4B-90F7-99369958CBBD}" name="Points 1ere D" dataDxfId="52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65114A3F-34DA-994C-B7C1-36A030A4E8D0}" name="Place 2ème D" dataDxfId="51"/>
    <tableColumn id="6" xr3:uid="{B6023A1F-A98A-584C-89D5-0CF5A1188FBC}" name="Points 2eme D" dataDxfId="5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E80ADBAE-7494-464B-AFEA-01A2BB3B0C54}" name="Place 3eme D " dataDxfId="49"/>
    <tableColumn id="8" xr3:uid="{77A627A9-3E8A-D34A-8065-E3C57ACA9CE5}" name="Points 3eme D" dataDxfId="48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093D10FF-DFEE-F545-B069-D8C903CB7A24}" name="Place 4eme D" dataDxfId="47"/>
    <tableColumn id="10" xr3:uid="{6ADC42C0-9A21-1049-9614-50DF74AEDE81}" name="Points 4eme D" dataDxfId="46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6805F0C0-FFE8-A244-921E-0DD23E082C6D}" name="Participation" dataDxfId="45">
      <calculatedColumnFormula>IF(P5=1,1,IF(P5=2,COUNTIF(F5:I5,"&gt; 0")/2,IF(P5=3,COUNTIF(F5:K5,"&gt; 0")/2,IF(P5=4,COUNTIF(F5:M5,"&gt; 0")/2,0))))</calculatedColumnFormula>
    </tableColumn>
    <tableColumn id="12" xr3:uid="{69C6B345-16BD-FD4B-B03A-283DF1D26805}" name="Score Final" dataDxfId="44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1F1833B5-7678-A140-8955-575F795EC7CD}" name="nombre de compétitions" dataDxfId="43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3CE9375-DA96-0946-AC29-16CCA9B790B3}" name="Tableau389" displayName="Tableau389" ref="D4:P9" totalsRowShown="0" headerRowDxfId="42" dataDxfId="41">
  <autoFilter ref="D4:P9" xr:uid="{72F1E945-E096-A941-8515-C75F6003D362}"/>
  <sortState xmlns:xlrd2="http://schemas.microsoft.com/office/spreadsheetml/2017/richdata2" ref="D5:P9">
    <sortCondition descending="1" ref="O4:O9"/>
  </sortState>
  <tableColumns count="13">
    <tableColumn id="1" xr3:uid="{897E50FA-13BD-704D-97ED-00B564A2AD69}" name="NOM" dataDxfId="40"/>
    <tableColumn id="2" xr3:uid="{F69A2557-899A-9548-9DB9-10EF50428E4A}" name="CLUB" dataDxfId="39"/>
    <tableColumn id="3" xr3:uid="{023808BC-12D1-8449-BC23-EFAE40B0EFB1}" name="PLACE 1ere D" dataDxfId="38"/>
    <tableColumn id="4" xr3:uid="{D2B24FEE-EB15-9C4A-8681-787671313701}" name="Points 1ere D" dataDxfId="37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85A0C92E-1540-8E4A-8CEE-14B0EC30B5BC}" name="Place 2ème D" dataDxfId="36"/>
    <tableColumn id="6" xr3:uid="{0B4B0499-11B5-B046-AEA8-CF87F6A5ACCE}" name="Points 2eme D" dataDxfId="35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AE341856-F45D-CD4D-A3FC-08E25C1EBA81}" name="Place 3eme D " dataDxfId="34"/>
    <tableColumn id="8" xr3:uid="{A0D1DD60-9C2C-EA4A-8132-B3CC9F36C724}" name="Points 3eme D" dataDxfId="33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ED29BEED-CD0B-2C48-B2BF-F6DB89A6E148}" name="Place 4eme D" dataDxfId="32"/>
    <tableColumn id="10" xr3:uid="{72422968-FCE1-AC4D-86AD-A22E7D2EA3C5}" name="Points 4eme D" dataDxfId="31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31FFF082-C370-064A-8BA6-BEFEB0C12A37}" name="Participation" dataDxfId="30">
      <calculatedColumnFormula>IF(P5=1,1,IF(P5=2,COUNTIF(F5:I5,"&gt; 0")/2,IF(P5=3,COUNTIF(F5:K5,"&gt; 0")/2,IF(P5=4,COUNTIF(F5:M5,"&gt; 0")/2,0))))</calculatedColumnFormula>
    </tableColumn>
    <tableColumn id="12" xr3:uid="{40136E49-0C87-1946-B7C3-62EF51377786}" name="Score Final" dataDxfId="29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5777E5F8-CD07-0149-8826-D66DA1050679}" name="nombre de compétitions" dataDxfId="28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7EA0A2D-05A4-F642-BD65-A9D586D17C04}" name="Tableau38910" displayName="Tableau38910" ref="D4:P11" totalsRowShown="0" headerRowDxfId="27" dataDxfId="26">
  <autoFilter ref="D4:P11" xr:uid="{72F1E945-E096-A941-8515-C75F6003D362}"/>
  <sortState xmlns:xlrd2="http://schemas.microsoft.com/office/spreadsheetml/2017/richdata2" ref="D5:P11">
    <sortCondition descending="1" ref="O4:O11"/>
  </sortState>
  <tableColumns count="13">
    <tableColumn id="1" xr3:uid="{F3A50D91-16E4-D949-B779-D46FAD71DC0D}" name="NOM" dataDxfId="25"/>
    <tableColumn id="2" xr3:uid="{5E266215-211D-3C40-A57C-1749D9C9E6B5}" name="CLUB" dataDxfId="24"/>
    <tableColumn id="3" xr3:uid="{F7640BC6-EA15-0041-B21A-60BBB329A383}" name="PLACE 1ere D" dataDxfId="23"/>
    <tableColumn id="4" xr3:uid="{378BAD67-76A5-8E4F-A1DA-D78E86165A70}" name="Points 1ere D" dataDxfId="22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5" xr3:uid="{BF9CD784-8113-9240-AD49-6E217565BAC7}" name="Place 2ème D" dataDxfId="21"/>
    <tableColumn id="6" xr3:uid="{07D1F7B7-5ED0-6A4B-87FF-4A4E2C4B2106}" name="Points 2eme D" dataDxfId="20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85C832C4-DD6D-5B41-870E-9B9B23AD3D61}" name="Place 3eme D " dataDxfId="19"/>
    <tableColumn id="8" xr3:uid="{F5B8A6BA-EFEA-9C4C-8535-CB3336363B54}" name="Points 3eme D" dataDxfId="18">
      <calculatedColumnFormula array="1">_xlfn.SWITCH(J5,1,99,2,89,3,79,5,69,6,67,7,65,8,63,9,53,10,52,11,51,12,50,13,49,14,48,15,47,16,46,17,40,18,39.5,19,39,20,38.5,21,38,22,37.5,23,37,24,36.5,25,36,26,35.5,27,35,28,34.5,29,34,30,33.5,31,33,0)</calculatedColumnFormula>
    </tableColumn>
    <tableColumn id="9" xr3:uid="{4826F03C-1273-9B4B-81EC-97D76E1DA4CA}" name="Place 4eme D" dataDxfId="17"/>
    <tableColumn id="10" xr3:uid="{83D7C5FA-24C3-7744-85B4-251BFB0FA669}" name="Points 4eme D" dataDxfId="16">
      <calculatedColumnFormula array="1">_xlfn.SWITCH(L5,1,99,2,89,3,79,5,69,6,67,7,65,8,63,9,53,10,52,11,51,12,50,13,49,14,48,15,47,16,46,17,40,18,39.5,19,39,20,38.5,21,38,22,37.5,23,37,24,36.5,25,36,26,35.5,27,35,28,34.5,29,34,30,33.5,31,33,0)</calculatedColumnFormula>
    </tableColumn>
    <tableColumn id="11" xr3:uid="{78E0C596-3B76-F740-8BD4-C8BEE847EF8C}" name="Participation" dataDxfId="15">
      <calculatedColumnFormula>IF(P5=1,1,IF(P5=2,COUNTIF(F5:I5,"&gt; 0")/2,IF(P5=3,COUNTIF(F5:K5,"&gt; 0")/2,IF(P5=4,COUNTIF(F5:M5,"&gt; 0")/2,0))))</calculatedColumnFormula>
    </tableColumn>
    <tableColumn id="12" xr3:uid="{D06B2525-E6FB-8042-9285-202F83408A93}" name="Score Final" dataDxfId="14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401E938F-3215-6E46-B3CC-41757CD191A7}" name="nombre de compétitions" dataDxfId="13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AEBB394-0CA9-8049-8167-495863F8B897}" name="Tableau3891011" displayName="Tableau3891011" ref="D4:P13" totalsRowShown="0" headerRowDxfId="12">
  <autoFilter ref="D4:P13" xr:uid="{72F1E945-E096-A941-8515-C75F6003D362}"/>
  <sortState xmlns:xlrd2="http://schemas.microsoft.com/office/spreadsheetml/2017/richdata2" ref="D5:P13">
    <sortCondition descending="1" ref="O4:O13"/>
  </sortState>
  <tableColumns count="13">
    <tableColumn id="1" xr3:uid="{43E35544-78B1-5C4D-A2B5-809E5F6DA8B8}" name="NOM" dataDxfId="11"/>
    <tableColumn id="2" xr3:uid="{03B97175-0EDF-AF45-B279-E97D1BEF0336}" name="CLUB"/>
    <tableColumn id="3" xr3:uid="{FD6E2A1A-A4BC-C14F-A29F-C46652D8703F}" name="PLACE 1ere D" dataDxfId="10"/>
    <tableColumn id="4" xr3:uid="{AE485C8D-6BD3-9F4C-9186-798085BA38E6}" name="Points 1ere D" dataDxfId="9"/>
    <tableColumn id="5" xr3:uid="{D1F6587A-9974-6547-A384-85304CECEC3D}" name="Place 2ème D" dataDxfId="8"/>
    <tableColumn id="6" xr3:uid="{05F48AF0-0A43-984A-92B5-7793DD0553A5}" name="Points 2eme D" dataDxfId="7">
      <calculatedColumnFormula array="1">_xlfn.SWITCH(H5,1,99,2,89,3,79,5,69,6,67,7,65,8,63,9,53,10,52,11,51,12,50,13,49,14,48,15,47,16,46,17,40,18,39.5,19,39,20,38.5,21,38,22,37.5,23,37,24,36.5,25,36,26,35.5,27,35,28,34.5,29,34,30,33.5,31,33,0)</calculatedColumnFormula>
    </tableColumn>
    <tableColumn id="7" xr3:uid="{677C9312-17FC-4B47-9635-76C33856F6D7}" name="Place 3eme D " dataDxfId="6"/>
    <tableColumn id="8" xr3:uid="{9E4300DC-683C-4F4B-9604-E04475FC0ABE}" name="Points 3eme D" dataDxfId="5"/>
    <tableColumn id="9" xr3:uid="{6C2ACA5D-124C-1142-AB58-8AC5E31A8EB3}" name="Place 4eme D" dataDxfId="4"/>
    <tableColumn id="10" xr3:uid="{2D91068E-8694-4C4E-9F7E-E02B36935DC7}" name="Points 4eme D" dataDxfId="3">
      <calculatedColumnFormula array="1">_xlfn.SWITCH(F5,1,99,2,89,3,79,5,69,6,67,7,65,8,63,9,53,10,52,11,51,12,50,13,49,14,48,15,47,16,46,17,40,18,39.5,19,39,20,38.5,21,38,22,37.5,23,37,24,36.5,25,36,26,35.5,27,35,28,34.5,29,34,30,33.5,31,33,0)</calculatedColumnFormula>
    </tableColumn>
    <tableColumn id="11" xr3:uid="{ECAC3E2C-7924-D84B-9C2A-6F86321B833A}" name="Participation" dataDxfId="2">
      <calculatedColumnFormula>COUNTIF(F5:K5,"= 0")</calculatedColumnFormula>
    </tableColumn>
    <tableColumn id="12" xr3:uid="{0ED155FE-DDF9-8D4D-87B1-1BCB2DB248F2}" name="Score Final" dataDxfId="1">
      <calculatedColumnFormula>IF(N5&lt;(P5-2),0,IF(P5=1,G5,IF(P5=2,LARGE(G5:I5,1),IF(P5=3,SUM(LARGE(G5:K5,1),LARGE(G5:K5,2)),IF(AND(P5=4,N5&gt;2),SUM(LARGE(G5:M5,1),LARGE(G5:M5,2),LARGE(G5:M5,3)),IF(AND(P5=4,N5=2),SUM(LARGE(G5:M5,1),LARGE(G5:M5,2),0)))))))</calculatedColumnFormula>
    </tableColumn>
    <tableColumn id="13" xr3:uid="{DC0A1B43-8A86-1443-93BD-1E9A890A1D46}" name="nombre de compétition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2E19-4E3C-AB41-8100-7B5CC7DAC8DC}">
  <dimension ref="B1:Q9"/>
  <sheetViews>
    <sheetView workbookViewId="0">
      <selection activeCell="J29" sqref="J29"/>
    </sheetView>
  </sheetViews>
  <sheetFormatPr baseColWidth="10" defaultRowHeight="16" x14ac:dyDescent="0.2"/>
  <cols>
    <col min="1" max="1" width="4.33203125" customWidth="1"/>
    <col min="2" max="2" width="12" customWidth="1"/>
    <col min="3" max="3" width="4.832031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3" t="s">
        <v>60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ht="22" x14ac:dyDescent="0.3">
      <c r="B5" s="18" t="s">
        <v>73</v>
      </c>
      <c r="C5" s="14"/>
      <c r="D5" s="2" t="s">
        <v>68</v>
      </c>
      <c r="E5" s="2" t="s">
        <v>0</v>
      </c>
      <c r="F5" s="2">
        <v>0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0</v>
      </c>
      <c r="H5" s="2">
        <v>0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0</v>
      </c>
      <c r="J5" s="2">
        <v>0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0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21">
        <f>IF(P5=1,1,IF(P5=2,COUNTIF(F5:I5,"&gt; 0")/2,IF(P5=3,COUNTIF(F5:K5,"&gt; 0")/2,IF(P5=4,COUNTIF(F5:M5,"&gt; 0")/2,0))))</f>
        <v>1</v>
      </c>
      <c r="O5" s="20">
        <f t="shared" ref="O5:O7" si="0">IF(N5&lt;(P5-2),0,IF(P5=1,G5,IF(P5=2,LARGE(G5:I5,1),IF(P5=3,SUM(LARGE(G5:K5,1),LARGE(G5:K5,2)),IF(AND(P5=4,N5&gt;2),SUM(LARGE(G5:M5,1),LARGE(G5:M5,2),LARGE(G5:M5,3)),IF(AND(P5=4,N5=2),SUM(LARGE(G5:M5,1),LARGE(G5:M5,2),0)))))))</f>
        <v>0</v>
      </c>
      <c r="P5" s="22">
        <v>4</v>
      </c>
      <c r="Q5" s="4"/>
    </row>
    <row r="6" spans="2:17" s="6" customFormat="1" ht="22" x14ac:dyDescent="0.3">
      <c r="B6" s="18" t="s">
        <v>73</v>
      </c>
      <c r="C6" s="14"/>
      <c r="D6" s="2" t="s">
        <v>19</v>
      </c>
      <c r="E6" s="2" t="s">
        <v>0</v>
      </c>
      <c r="F6" s="2">
        <v>0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0</v>
      </c>
      <c r="H6" s="2">
        <v>1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99</v>
      </c>
      <c r="J6" s="2">
        <v>0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0</v>
      </c>
      <c r="L6" s="19">
        <v>0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0</v>
      </c>
      <c r="N6" s="21">
        <f>IF(P6=1,1,IF(P6=2,COUNTIF(F6:I6,"&gt; 0")/2,IF(P6=3,COUNTIF(F6:K6,"&gt; 0")/2,IF(P6=4,COUNTIF(F6:M6,"&gt; 0")/2,0))))</f>
        <v>1</v>
      </c>
      <c r="O6" s="20">
        <f t="shared" si="0"/>
        <v>0</v>
      </c>
      <c r="P6" s="22">
        <v>4</v>
      </c>
    </row>
    <row r="7" spans="2:17" ht="22" x14ac:dyDescent="0.3">
      <c r="B7" s="18" t="s">
        <v>73</v>
      </c>
      <c r="C7" s="14"/>
      <c r="D7" s="2" t="s">
        <v>20</v>
      </c>
      <c r="E7" s="2" t="s">
        <v>21</v>
      </c>
      <c r="F7" s="2">
        <v>0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0</v>
      </c>
      <c r="H7" s="2">
        <v>2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89</v>
      </c>
      <c r="J7" s="2">
        <v>0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0</v>
      </c>
      <c r="L7" s="19">
        <v>0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0</v>
      </c>
      <c r="N7" s="21">
        <f>IF(P7=1,1,IF(P7=2,COUNTIF(F7:I7,"&gt; 0")/2,IF(P7=3,COUNTIF(F7:K7,"&gt; 0")/2,IF(P7=4,COUNTIF(F7:M7,"&gt; 0")/2,0))))</f>
        <v>1</v>
      </c>
      <c r="O7" s="20">
        <f t="shared" si="0"/>
        <v>0</v>
      </c>
      <c r="P7" s="22">
        <v>4</v>
      </c>
      <c r="Q7" s="4"/>
    </row>
    <row r="9" spans="2:17" s="1" customFormat="1" ht="40" customHeight="1" x14ac:dyDescent="0.25">
      <c r="D9" s="27" t="s">
        <v>74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</sheetData>
  <sheetProtection algorithmName="SHA-512" hashValue="Jcoz+S994+kK3IJOicyfv1pj8oTutBr/KeB6gK+zM0HQw91LSVAVV0mJPQh7PI0sLMTSC5hOiLpbEPxmd100Hw==" saltValue="mXYGXa4svCeHcUMvB372yg==" spinCount="100000" sheet="1" objects="1" scenarios="1"/>
  <mergeCells count="3">
    <mergeCell ref="D2:P2"/>
    <mergeCell ref="B3:B4"/>
    <mergeCell ref="D9:P9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3976-9D87-D44A-8EB6-47FCC1F0174A}">
  <dimension ref="B1:Q13"/>
  <sheetViews>
    <sheetView workbookViewId="0">
      <selection activeCell="D19" sqref="D19"/>
    </sheetView>
  </sheetViews>
  <sheetFormatPr baseColWidth="10" defaultRowHeight="16" x14ac:dyDescent="0.2"/>
  <cols>
    <col min="1" max="1" width="4.5" customWidth="1"/>
    <col min="2" max="2" width="12" customWidth="1"/>
    <col min="3" max="3" width="3.66406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9" t="s">
        <v>65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s="6" customFormat="1" ht="22" x14ac:dyDescent="0.3">
      <c r="B5" s="17">
        <v>1</v>
      </c>
      <c r="C5" s="14"/>
      <c r="D5" s="2" t="s">
        <v>16</v>
      </c>
      <c r="E5" s="2" t="s">
        <v>0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20">
        <f t="shared" ref="N5:N11" si="0">IF(P5=1,1,IF(P5=2,COUNTIF(F5:I5,"&gt; 0")/2,IF(P5=3,COUNTIF(F5:K5,"&gt; 0")/2,IF(P5=4,COUNTIF(F5:M5,"&gt; 0")/2,0))))</f>
        <v>4</v>
      </c>
      <c r="O5" s="21">
        <f t="shared" ref="O5:O11" si="1"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2">
        <v>4</v>
      </c>
    </row>
    <row r="6" spans="2:17" ht="22" x14ac:dyDescent="0.3">
      <c r="B6" s="17">
        <v>2</v>
      </c>
      <c r="C6" s="14"/>
      <c r="D6" s="2" t="s">
        <v>17</v>
      </c>
      <c r="E6" s="2" t="s">
        <v>0</v>
      </c>
      <c r="F6" s="2">
        <v>2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89</v>
      </c>
      <c r="H6" s="2">
        <v>2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89</v>
      </c>
      <c r="J6" s="2">
        <v>5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69</v>
      </c>
      <c r="L6" s="19">
        <v>3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79</v>
      </c>
      <c r="N6" s="20">
        <f t="shared" si="0"/>
        <v>4</v>
      </c>
      <c r="O6" s="21">
        <f t="shared" si="1"/>
        <v>257</v>
      </c>
      <c r="P6" s="22">
        <v>4</v>
      </c>
      <c r="Q6" s="4"/>
    </row>
    <row r="7" spans="2:17" ht="22" x14ac:dyDescent="0.3">
      <c r="B7" s="17">
        <v>3</v>
      </c>
      <c r="C7" s="14"/>
      <c r="D7" s="2" t="s">
        <v>23</v>
      </c>
      <c r="E7" s="2" t="s">
        <v>0</v>
      </c>
      <c r="F7" s="2">
        <v>0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0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2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89</v>
      </c>
      <c r="L7" s="19">
        <v>2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89</v>
      </c>
      <c r="N7" s="20">
        <f t="shared" si="0"/>
        <v>3</v>
      </c>
      <c r="O7" s="21">
        <f t="shared" si="1"/>
        <v>257</v>
      </c>
      <c r="P7" s="22">
        <v>4</v>
      </c>
      <c r="Q7" s="4"/>
    </row>
    <row r="8" spans="2:17" ht="22" x14ac:dyDescent="0.3">
      <c r="B8" s="17">
        <v>4</v>
      </c>
      <c r="C8" s="14"/>
      <c r="D8" s="2" t="s">
        <v>18</v>
      </c>
      <c r="E8" s="2" t="s">
        <v>0</v>
      </c>
      <c r="F8" s="2">
        <v>3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79</v>
      </c>
      <c r="H8" s="2">
        <v>5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69</v>
      </c>
      <c r="J8" s="2">
        <v>3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79</v>
      </c>
      <c r="L8" s="19">
        <v>0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0</v>
      </c>
      <c r="N8" s="20">
        <f t="shared" si="0"/>
        <v>3</v>
      </c>
      <c r="O8" s="21">
        <f t="shared" si="1"/>
        <v>227</v>
      </c>
      <c r="P8" s="22">
        <v>4</v>
      </c>
      <c r="Q8" s="4"/>
    </row>
    <row r="9" spans="2:17" ht="22" x14ac:dyDescent="0.3">
      <c r="B9" s="16" t="s">
        <v>73</v>
      </c>
      <c r="C9" s="14"/>
      <c r="D9" s="2" t="s">
        <v>24</v>
      </c>
      <c r="E9" s="2" t="s">
        <v>15</v>
      </c>
      <c r="F9" s="2">
        <v>0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0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3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79</v>
      </c>
      <c r="L9" s="19">
        <v>0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0</v>
      </c>
      <c r="N9" s="20">
        <f t="shared" si="0"/>
        <v>1</v>
      </c>
      <c r="O9" s="21">
        <f t="shared" si="1"/>
        <v>0</v>
      </c>
      <c r="P9" s="22">
        <v>4</v>
      </c>
      <c r="Q9" s="4"/>
    </row>
    <row r="10" spans="2:17" ht="22" x14ac:dyDescent="0.3">
      <c r="B10" s="16" t="s">
        <v>73</v>
      </c>
      <c r="C10" s="14"/>
      <c r="D10" s="2" t="s">
        <v>22</v>
      </c>
      <c r="E10" s="2" t="s">
        <v>21</v>
      </c>
      <c r="F10" s="2">
        <v>0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0</v>
      </c>
      <c r="H10" s="2">
        <v>3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79</v>
      </c>
      <c r="J10" s="2">
        <v>0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0</v>
      </c>
      <c r="L10" s="19">
        <v>0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0</v>
      </c>
      <c r="N10" s="20">
        <f t="shared" si="0"/>
        <v>1</v>
      </c>
      <c r="O10" s="21">
        <f t="shared" si="1"/>
        <v>0</v>
      </c>
      <c r="P10" s="22">
        <v>4</v>
      </c>
      <c r="Q10" s="4"/>
    </row>
    <row r="11" spans="2:17" ht="22" x14ac:dyDescent="0.3">
      <c r="B11" s="16" t="s">
        <v>73</v>
      </c>
      <c r="C11" s="14"/>
      <c r="D11" s="2" t="s">
        <v>69</v>
      </c>
      <c r="E11" s="2" t="s">
        <v>0</v>
      </c>
      <c r="F11" s="2">
        <v>0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0</v>
      </c>
      <c r="H11" s="2">
        <v>0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0</v>
      </c>
      <c r="J11" s="2">
        <v>0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0</v>
      </c>
      <c r="L11" s="19">
        <v>3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79</v>
      </c>
      <c r="N11" s="20">
        <f t="shared" si="0"/>
        <v>1</v>
      </c>
      <c r="O11" s="21">
        <f t="shared" si="1"/>
        <v>0</v>
      </c>
      <c r="P11" s="22">
        <v>4</v>
      </c>
      <c r="Q11" s="4"/>
    </row>
    <row r="13" spans="2:17" s="1" customFormat="1" ht="40" customHeight="1" x14ac:dyDescent="0.25">
      <c r="D13" s="27" t="s">
        <v>74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</sheetData>
  <sheetProtection algorithmName="SHA-512" hashValue="Tep5BsWothyjK92dPWAe4fg2fgzbZE4sG22shkQYjr5v6Ivl3q//hz6Df/EhKAR3hUC1/zG+EbhCvdWWg/nfjA==" saltValue="t5sszv8fbTqqyNseUvR9NA==" spinCount="100000" sheet="1" objects="1" scenarios="1"/>
  <mergeCells count="3">
    <mergeCell ref="D2:P2"/>
    <mergeCell ref="B3:B4"/>
    <mergeCell ref="D13:P1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A5A6-69E6-7841-A3B8-897B9E80220C}">
  <dimension ref="B1:Q13"/>
  <sheetViews>
    <sheetView topLeftCell="A2" zoomScale="99" workbookViewId="0">
      <selection activeCell="D16" sqref="D16"/>
    </sheetView>
  </sheetViews>
  <sheetFormatPr baseColWidth="10" defaultRowHeight="16" x14ac:dyDescent="0.2"/>
  <cols>
    <col min="1" max="1" width="4.33203125" customWidth="1"/>
    <col min="2" max="2" width="12" customWidth="1"/>
    <col min="3" max="3" width="4.5" customWidth="1"/>
    <col min="4" max="4" width="40.164062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3" t="s">
        <v>61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s="6" customFormat="1" ht="22" x14ac:dyDescent="0.3">
      <c r="B5" s="17">
        <v>1</v>
      </c>
      <c r="C5" s="14"/>
      <c r="D5" s="2" t="s">
        <v>25</v>
      </c>
      <c r="E5" s="2" t="s">
        <v>21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20">
        <f>IF(P5=1,1,IF(P5=2,COUNTIF(F5:I5,"&gt; 0")/2,IF(P5=3,COUNTIF(F5:K5,"&gt; 0")/2,IF(P5=4,COUNTIF(F5:M5,"&gt; 0")/2,0))))</f>
        <v>4</v>
      </c>
      <c r="O5" s="21">
        <f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2">
        <v>4</v>
      </c>
    </row>
    <row r="6" spans="2:17" ht="22" x14ac:dyDescent="0.3">
      <c r="B6" s="17">
        <v>2</v>
      </c>
      <c r="C6" s="14"/>
      <c r="D6" s="2" t="s">
        <v>26</v>
      </c>
      <c r="E6" s="2" t="s">
        <v>0</v>
      </c>
      <c r="F6" s="2">
        <v>2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89</v>
      </c>
      <c r="H6" s="2">
        <v>2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89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9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20">
        <f>IF(P6=1,1,IF(P6=2,COUNTIF(F6:I6,"&gt; 0")/2,IF(P6=3,COUNTIF(F6:K6,"&gt; 0")/2,IF(P6=4,COUNTIF(F6:M6,"&gt; 0")/2,0))))</f>
        <v>4</v>
      </c>
      <c r="O6" s="21">
        <f>IF(N6&lt;(P6-2),0,IF(P6=1,G6,IF(P6=2,LARGE(G6:I6,1),IF(P6=3,SUM(LARGE(G6:K6,1),LARGE(G6:K6,2)),IF(AND(P6=4,N6&gt;2),SUM(LARGE(G6:M6,1),LARGE(G6:M6,2),LARGE(G6:M6,3)),IF(AND(P6=4,N6=2),SUM(LARGE(G6:M6,1),LARGE(G6:M6,2),0)))))))</f>
        <v>267</v>
      </c>
      <c r="P6" s="22">
        <v>4</v>
      </c>
      <c r="Q6" s="7"/>
    </row>
    <row r="7" spans="2:17" ht="22" x14ac:dyDescent="0.3">
      <c r="B7" s="17">
        <v>3</v>
      </c>
      <c r="C7" s="14"/>
      <c r="D7" s="2" t="s">
        <v>28</v>
      </c>
      <c r="E7" s="2" t="s">
        <v>0</v>
      </c>
      <c r="F7" s="2">
        <v>0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0</v>
      </c>
      <c r="H7" s="2">
        <v>0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0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9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20">
        <f>IF(P7=1,1,IF(P7=2,COUNTIF(F7:I7,"&gt; 0")/2,IF(P7=3,COUNTIF(F7:K7,"&gt; 0")/2,IF(P7=4,COUNTIF(F7:M7,"&gt; 0")/2,0))))</f>
        <v>2</v>
      </c>
      <c r="O7" s="21">
        <f>IF(N7&lt;(P7-2),0,IF(P7=1,G7,IF(P7=2,LARGE(G7:I7,1),IF(P7=3,SUM(LARGE(G7:K7,1),LARGE(G7:K7,2)),IF(AND(P7=4,N7&gt;2),SUM(LARGE(G7:M7,1),LARGE(G7:M7,2),LARGE(G7:M7,3)),IF(AND(P7=4,N7=2),SUM(LARGE(G7:M7,1),LARGE(G7:M7,2),0)))))))</f>
        <v>158</v>
      </c>
      <c r="P7" s="22">
        <v>4</v>
      </c>
      <c r="Q7" s="7"/>
    </row>
    <row r="8" spans="2:17" ht="22" x14ac:dyDescent="0.3">
      <c r="B8" s="16" t="s">
        <v>73</v>
      </c>
      <c r="C8" s="14"/>
      <c r="D8" s="2" t="s">
        <v>27</v>
      </c>
      <c r="E8" s="2" t="s">
        <v>21</v>
      </c>
      <c r="F8" s="2">
        <v>0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0</v>
      </c>
      <c r="H8" s="2">
        <v>3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79</v>
      </c>
      <c r="J8" s="2">
        <v>0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0</v>
      </c>
      <c r="L8" s="19">
        <v>0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0</v>
      </c>
      <c r="N8" s="20">
        <f>IF(P8=1,1,IF(P8=2,COUNTIF(F8:I8,"&gt; 0")/2,IF(P8=3,COUNTIF(F8:K8,"&gt; 0")/2,IF(P8=4,COUNTIF(F8:M8,"&gt; 0")/2,0))))</f>
        <v>1</v>
      </c>
      <c r="O8" s="21">
        <f>IF(N8&lt;(P8-2),0,IF(P8=1,G8,IF(P8=2,LARGE(G8:I8,1),IF(P8=3,SUM(LARGE(G8:K8,1),LARGE(G8:K8,2)),IF(AND(P8=4,N8&gt;2),SUM(LARGE(G8:M8,1),LARGE(G8:M8,2),LARGE(G8:M8,3)),IF(AND(P8=4,N8=2),SUM(LARGE(G8:M8,1),LARGE(G8:M8,2),0)))))))</f>
        <v>0</v>
      </c>
      <c r="P8" s="22">
        <v>4</v>
      </c>
      <c r="Q8" s="7"/>
    </row>
    <row r="9" spans="2:17" ht="22" x14ac:dyDescent="0.3">
      <c r="B9" s="16" t="s">
        <v>73</v>
      </c>
      <c r="C9" s="14"/>
      <c r="D9" s="2" t="s">
        <v>70</v>
      </c>
      <c r="E9" s="2" t="s">
        <v>21</v>
      </c>
      <c r="F9" s="2">
        <v>0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0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0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0</v>
      </c>
      <c r="L9" s="19">
        <v>3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79</v>
      </c>
      <c r="N9" s="20">
        <f>IF(P9=1,1,IF(P9=2,COUNTIF(F9:I9,"&gt; 0")/2,IF(P9=3,COUNTIF(F9:K9,"&gt; 0")/2,IF(P9=4,COUNTIF(F9:M9,"&gt; 0")/2,0))))</f>
        <v>1</v>
      </c>
      <c r="O9" s="21">
        <f>IF(N9&lt;(P9-2),0,IF(P9=1,G9,IF(P9=2,LARGE(G9:I9,1),IF(P9=3,SUM(LARGE(G9:K9,1),LARGE(G9:K9,2)),IF(AND(P9=4,N9&gt;2),SUM(LARGE(G9:M9,1),LARGE(G9:M9,2),LARGE(G9:M9,3)),IF(AND(P9=4,N9=2),SUM(LARGE(G9:M9,1),LARGE(G9:M9,2),0)))))))</f>
        <v>0</v>
      </c>
      <c r="P9" s="22">
        <v>4</v>
      </c>
      <c r="Q9" s="4"/>
    </row>
    <row r="10" spans="2:17" x14ac:dyDescent="0.2">
      <c r="B10" s="16"/>
    </row>
    <row r="11" spans="2:17" s="1" customFormat="1" ht="40" customHeight="1" x14ac:dyDescent="0.25">
      <c r="D11" s="27" t="s">
        <v>74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3" spans="2:17" ht="19" x14ac:dyDescent="0.25">
      <c r="B13" s="1"/>
    </row>
  </sheetData>
  <sheetProtection algorithmName="SHA-512" hashValue="7N9AqrnXWcnMy7Nec0QlpI7/itkEgOjs2duCBmkpBfhQhY9Qn6Rgdz1XGprOT++Ywd18oqj/Za52En1Dchnp6w==" saltValue="WkXEo3ZdJJGPwMXySzzpyw==" spinCount="100000" sheet="1" objects="1" scenarios="1"/>
  <mergeCells count="3">
    <mergeCell ref="D2:P2"/>
    <mergeCell ref="B3:B4"/>
    <mergeCell ref="D11:P1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9DD1-9B77-134C-B8EE-40775DA3936F}">
  <dimension ref="B1:Q14"/>
  <sheetViews>
    <sheetView tabSelected="1" workbookViewId="0">
      <selection activeCell="I33" sqref="I33"/>
    </sheetView>
  </sheetViews>
  <sheetFormatPr baseColWidth="10" defaultRowHeight="16" x14ac:dyDescent="0.2"/>
  <cols>
    <col min="1" max="1" width="4.83203125" customWidth="1"/>
    <col min="2" max="2" width="12" customWidth="1"/>
    <col min="3" max="3" width="4" customWidth="1"/>
    <col min="4" max="4" width="36.3320312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9" t="s">
        <v>64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s="6" customFormat="1" ht="22" x14ac:dyDescent="0.3">
      <c r="B5" s="17">
        <v>1</v>
      </c>
      <c r="C5" s="14"/>
      <c r="D5" s="2" t="s">
        <v>32</v>
      </c>
      <c r="E5" s="2" t="s">
        <v>0</v>
      </c>
      <c r="F5" s="2">
        <v>3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79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2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89</v>
      </c>
      <c r="N5" s="20">
        <f>IF(P5=1,1,IF(P5=2,COUNTIF(F5:I5,"&gt; 0")/2,IF(P5=3,COUNTIF(F5:K5,"&gt; 0")/2,IF(P5=4,COUNTIF(F5:M5,"&gt; 0")/2,0))))</f>
        <v>4</v>
      </c>
      <c r="O5" s="21">
        <f>IF(N5&lt;(P5-2),0,IF(P5=1,G5,IF(P5=2,LARGE(G5:I5,1),IF(P5=3,SUM(LARGE(G5:K5,1),LARGE(G5:K5,2)),IF(AND(P5=4,N5&gt;2),SUM(LARGE(G5:M5,1),LARGE(G5:M5,2),LARGE(G5:M5,3)),IF(AND(P5=4,N5=2),SUM(LARGE(G5:M5,1),LARGE(G5:M5,2),0)))))))</f>
        <v>287</v>
      </c>
      <c r="P5" s="22">
        <v>4</v>
      </c>
    </row>
    <row r="6" spans="2:17" ht="22" x14ac:dyDescent="0.3">
      <c r="B6" s="17">
        <v>2</v>
      </c>
      <c r="C6" s="14"/>
      <c r="D6" s="2" t="s">
        <v>29</v>
      </c>
      <c r="E6" s="2" t="s">
        <v>12</v>
      </c>
      <c r="F6" s="2">
        <v>1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99</v>
      </c>
      <c r="H6" s="2">
        <v>0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0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9">
        <v>1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99</v>
      </c>
      <c r="N6" s="20">
        <f>IF(P6=1,1,IF(P6=2,COUNTIF(F6:I6,"&gt; 0")/2,IF(P6=3,COUNTIF(F6:K6,"&gt; 0")/2,IF(P6=4,COUNTIF(F6:M6,"&gt; 0")/2,0))))</f>
        <v>3</v>
      </c>
      <c r="O6" s="21">
        <f>IF(N6&lt;(P6-2),0,IF(P6=1,G6,IF(P6=2,LARGE(G6:I6,1),IF(P6=3,SUM(LARGE(G6:K6,1),LARGE(G6:K6,2)),IF(AND(P6=4,N6&gt;2),SUM(LARGE(G6:M6,1),LARGE(G6:M6,2),LARGE(G6:M6,3)),IF(AND(P6=4,N6=2),SUM(LARGE(G6:M6,1),LARGE(G6:M6,2),0)))))))</f>
        <v>287</v>
      </c>
      <c r="P6" s="22">
        <v>4</v>
      </c>
      <c r="Q6" s="7"/>
    </row>
    <row r="7" spans="2:17" ht="22" x14ac:dyDescent="0.3">
      <c r="B7" s="17">
        <v>3</v>
      </c>
      <c r="C7" s="14"/>
      <c r="D7" s="2" t="s">
        <v>31</v>
      </c>
      <c r="E7" s="2" t="s">
        <v>0</v>
      </c>
      <c r="F7" s="2">
        <v>3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79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5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69</v>
      </c>
      <c r="L7" s="19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20">
        <f>IF(P7=1,1,IF(P7=2,COUNTIF(F7:I7,"&gt; 0")/2,IF(P7=3,COUNTIF(F7:K7,"&gt; 0")/2,IF(P7=4,COUNTIF(F7:M7,"&gt; 0")/2,0))))</f>
        <v>4</v>
      </c>
      <c r="O7" s="21">
        <f>IF(N7&lt;(P7-2),0,IF(P7=1,G7,IF(P7=2,LARGE(G7:I7,1),IF(P7=3,SUM(LARGE(G7:K7,1),LARGE(G7:K7,2)),IF(AND(P7=4,N7&gt;2),SUM(LARGE(G7:M7,1),LARGE(G7:M7,2),LARGE(G7:M7,3)),IF(AND(P7=4,N7=2),SUM(LARGE(G7:M7,1),LARGE(G7:M7,2),0)))))))</f>
        <v>237</v>
      </c>
      <c r="P7" s="22">
        <v>4</v>
      </c>
      <c r="Q7" s="7"/>
    </row>
    <row r="8" spans="2:17" ht="22" x14ac:dyDescent="0.3">
      <c r="B8" s="17">
        <v>4</v>
      </c>
      <c r="C8" s="14"/>
      <c r="D8" s="2" t="s">
        <v>30</v>
      </c>
      <c r="E8" s="2" t="s">
        <v>0</v>
      </c>
      <c r="F8" s="2">
        <v>5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69</v>
      </c>
      <c r="H8" s="2">
        <v>3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79</v>
      </c>
      <c r="J8" s="2">
        <v>0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0</v>
      </c>
      <c r="L8" s="19">
        <v>6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67</v>
      </c>
      <c r="N8" s="20">
        <f>IF(P8=1,1,IF(P8=2,COUNTIF(F8:I8,"&gt; 0")/2,IF(P8=3,COUNTIF(F8:K8,"&gt; 0")/2,IF(P8=4,COUNTIF(F8:M8,"&gt; 0")/2,0))))</f>
        <v>3</v>
      </c>
      <c r="O8" s="21">
        <f>IF(N8&lt;(P8-2),0,IF(P8=1,G8,IF(P8=2,LARGE(G8:I8,1),IF(P8=3,SUM(LARGE(G8:K8,1),LARGE(G8:K8,2)),IF(AND(P8=4,N8&gt;2),SUM(LARGE(G8:M8,1),LARGE(G8:M8,2),LARGE(G8:M8,3)),IF(AND(P8=4,N8=2),SUM(LARGE(G8:M8,1),LARGE(G8:M8,2),0)))))))</f>
        <v>215</v>
      </c>
      <c r="P8" s="22">
        <v>4</v>
      </c>
      <c r="Q8" s="7"/>
    </row>
    <row r="9" spans="2:17" ht="22" x14ac:dyDescent="0.3">
      <c r="B9" s="17">
        <v>5</v>
      </c>
      <c r="C9" s="14"/>
      <c r="D9" s="2" t="s">
        <v>33</v>
      </c>
      <c r="E9" s="2" t="s">
        <v>12</v>
      </c>
      <c r="F9" s="2">
        <v>2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89</v>
      </c>
      <c r="H9" s="2">
        <v>2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89</v>
      </c>
      <c r="J9" s="2">
        <v>0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0</v>
      </c>
      <c r="L9" s="19">
        <v>0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0</v>
      </c>
      <c r="N9" s="20">
        <f>IF(P9=1,1,IF(P9=2,COUNTIF(F9:I9,"&gt; 0")/2,IF(P9=3,COUNTIF(F9:K9,"&gt; 0")/2,IF(P9=4,COUNTIF(F9:M9,"&gt; 0")/2,0))))</f>
        <v>2</v>
      </c>
      <c r="O9" s="21">
        <f>IF(N9&lt;(P9-2),0,IF(P9=1,G9,IF(P9=2,LARGE(G9:I9,1),IF(P9=3,SUM(LARGE(G9:K9,1),LARGE(G9:K9,2)),IF(AND(P9=4,N9&gt;2),SUM(LARGE(G9:M9,1),LARGE(G9:M9,2),LARGE(G9:M9,3)),IF(AND(P9=4,N9=2),SUM(LARGE(G9:M9,1),LARGE(G9:M9,2),0)))))))</f>
        <v>178</v>
      </c>
      <c r="P9" s="22">
        <v>4</v>
      </c>
      <c r="Q9" s="7"/>
    </row>
    <row r="10" spans="2:17" ht="22" x14ac:dyDescent="0.3">
      <c r="B10" s="16" t="s">
        <v>73</v>
      </c>
      <c r="C10" s="14"/>
      <c r="D10" s="2" t="s">
        <v>35</v>
      </c>
      <c r="E10" s="2" t="s">
        <v>15</v>
      </c>
      <c r="F10" s="2">
        <v>0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0</v>
      </c>
      <c r="H10" s="2">
        <v>0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0</v>
      </c>
      <c r="J10" s="2">
        <v>3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79</v>
      </c>
      <c r="L10" s="19">
        <v>5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69</v>
      </c>
      <c r="N10" s="20">
        <f>IF(P10=1,1,IF(P10=2,COUNTIF(F10:I10,"&gt; 0")/2,IF(P10=3,COUNTIF(F10:K10,"&gt; 0")/2,IF(P10=4,COUNTIF(F10:M10,"&gt; 0")/2,0))))</f>
        <v>2</v>
      </c>
      <c r="O10" s="21">
        <f>IF(N10&lt;(P10-2),0,IF(P10=1,G10,IF(P10=2,LARGE(G10:I10,1),IF(P10=3,SUM(LARGE(G10:K10,1),LARGE(G10:K10,2)),IF(AND(P10=4,N10&gt;2),SUM(LARGE(G10:M10,1),LARGE(G10:M10,2),LARGE(G10:M10,3)),IF(AND(P10=4,N10=2),SUM(LARGE(G10:M10,1),LARGE(G10:M10,2),0)))))))</f>
        <v>148</v>
      </c>
      <c r="P10" s="22">
        <v>4</v>
      </c>
      <c r="Q10" s="7"/>
    </row>
    <row r="11" spans="2:17" ht="22" x14ac:dyDescent="0.3">
      <c r="B11" s="16" t="s">
        <v>73</v>
      </c>
      <c r="C11" s="14"/>
      <c r="D11" s="2" t="s">
        <v>34</v>
      </c>
      <c r="E11" s="2" t="s">
        <v>0</v>
      </c>
      <c r="F11" s="2">
        <v>0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0</v>
      </c>
      <c r="H11" s="2">
        <v>0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0</v>
      </c>
      <c r="J11" s="2">
        <v>3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79</v>
      </c>
      <c r="L11" s="19">
        <v>0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0</v>
      </c>
      <c r="N11" s="20">
        <f>IF(P11=1,1,IF(P11=2,COUNTIF(F11:I11,"&gt; 0")/2,IF(P11=3,COUNTIF(F11:K11,"&gt; 0")/2,IF(P11=4,COUNTIF(F11:M11,"&gt; 0")/2,0))))</f>
        <v>1</v>
      </c>
      <c r="O11" s="21">
        <f>IF(N11&lt;(P11-2),0,IF(P11=1,G11,IF(P11=2,LARGE(G11:I11,1),IF(P11=3,SUM(LARGE(G11:K11,1),LARGE(G11:K11,2)),IF(AND(P11=4,N11&gt;2),SUM(LARGE(G11:M11,1),LARGE(G11:M11,2),LARGE(G11:M11,3)),IF(AND(P11=4,N11=2),SUM(LARGE(G11:M11,1),LARGE(G11:M11,2),0)))))))</f>
        <v>0</v>
      </c>
      <c r="P11" s="22">
        <v>4</v>
      </c>
      <c r="Q11" s="4"/>
    </row>
    <row r="12" spans="2:17" ht="22" x14ac:dyDescent="0.3">
      <c r="B12" s="16" t="s">
        <v>73</v>
      </c>
      <c r="C12" s="14"/>
      <c r="D12" s="2" t="s">
        <v>71</v>
      </c>
      <c r="E12" s="2" t="s">
        <v>0</v>
      </c>
      <c r="F12" s="2">
        <v>0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0</v>
      </c>
      <c r="H12" s="2">
        <v>0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0</v>
      </c>
      <c r="J12" s="2">
        <v>0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0</v>
      </c>
      <c r="L12" s="19">
        <v>3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79</v>
      </c>
      <c r="N12" s="20">
        <f>IF(P12=1,1,IF(P12=2,COUNTIF(F12:I12,"&gt; 0")/2,IF(P12=3,COUNTIF(F12:K12,"&gt; 0")/2,IF(P12=4,COUNTIF(F12:M12,"&gt; 0")/2,0))))</f>
        <v>1</v>
      </c>
      <c r="O12" s="21">
        <f>IF(N12&lt;(P12-2),0,IF(P12=1,G12,IF(P12=2,LARGE(G12:I12,1),IF(P12=3,SUM(LARGE(G12:K12,1),LARGE(G12:K12,2)),IF(AND(P12=4,N12&gt;2),SUM(LARGE(G12:M12,1),LARGE(G12:M12,2),LARGE(G12:M12,3)),IF(AND(P12=4,N12=2),SUM(LARGE(G12:M12,1),LARGE(G12:M12,2),0)))))))</f>
        <v>0</v>
      </c>
      <c r="P12" s="22">
        <v>4</v>
      </c>
      <c r="Q12" s="4"/>
    </row>
    <row r="13" spans="2:17" ht="19" x14ac:dyDescent="0.25">
      <c r="B13" s="1"/>
    </row>
    <row r="14" spans="2:17" s="1" customFormat="1" ht="40" customHeight="1" x14ac:dyDescent="0.25">
      <c r="D14" s="27" t="s">
        <v>74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</sheetData>
  <sheetProtection algorithmName="SHA-512" hashValue="fLg6Ssoyxdghh5cReYtd5AV6OPqCCJ3bS6MoETLS6OhAjjamqIDbu1cOkT/Z9ho/hwu/19r/CX+SlFrLgwNvfQ==" saltValue="3IzDmxebA1zchZj4pF9YcA==" spinCount="100000" sheet="1" objects="1" scenarios="1"/>
  <mergeCells count="3">
    <mergeCell ref="D2:P2"/>
    <mergeCell ref="B3:B4"/>
    <mergeCell ref="D14:P1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61FA-4D6B-954F-90D9-2CA80128F6D6}">
  <dimension ref="B1:Q9"/>
  <sheetViews>
    <sheetView zoomScale="98" workbookViewId="0">
      <selection activeCell="F21" sqref="F21"/>
    </sheetView>
  </sheetViews>
  <sheetFormatPr baseColWidth="10" defaultRowHeight="16" x14ac:dyDescent="0.2"/>
  <cols>
    <col min="1" max="1" width="4.83203125" customWidth="1"/>
    <col min="2" max="2" width="12" customWidth="1"/>
    <col min="3" max="3" width="4.832031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3" t="s">
        <v>62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s="6" customFormat="1" ht="22" x14ac:dyDescent="0.3">
      <c r="B5" s="17">
        <v>1</v>
      </c>
      <c r="D5" s="2" t="s">
        <v>38</v>
      </c>
      <c r="E5" s="2" t="s">
        <v>12</v>
      </c>
      <c r="F5" s="2">
        <v>0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0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20">
        <f>IF(P5=1,1,IF(P5=2,COUNTIF(F5:I5,"&gt; 0")/2,IF(P5=3,COUNTIF(F5:K5,"&gt; 0")/2,IF(P5=4,COUNTIF(F5:M5,"&gt; 0")/2,0))))</f>
        <v>3</v>
      </c>
      <c r="O5" s="21">
        <f t="shared" ref="O5:O7" si="0"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2">
        <v>4</v>
      </c>
    </row>
    <row r="6" spans="2:17" ht="22" x14ac:dyDescent="0.3">
      <c r="B6" s="17">
        <v>2</v>
      </c>
      <c r="D6" s="2" t="s">
        <v>36</v>
      </c>
      <c r="E6" s="2" t="s">
        <v>0</v>
      </c>
      <c r="F6" s="2">
        <v>1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99</v>
      </c>
      <c r="H6" s="2">
        <v>2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89</v>
      </c>
      <c r="J6" s="2">
        <v>0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0</v>
      </c>
      <c r="L6" s="19">
        <v>0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0</v>
      </c>
      <c r="N6" s="20">
        <f>IF(P6=1,1,IF(P6=2,COUNTIF(F6:I6,"&gt; 0")/2,IF(P6=3,COUNTIF(F6:K6,"&gt; 0")/2,IF(P6=4,COUNTIF(F6:M6,"&gt; 0")/2,0))))</f>
        <v>2</v>
      </c>
      <c r="O6" s="21">
        <f t="shared" si="0"/>
        <v>188</v>
      </c>
      <c r="P6" s="22">
        <v>4</v>
      </c>
      <c r="Q6" s="4"/>
    </row>
    <row r="7" spans="2:17" ht="18" x14ac:dyDescent="0.2">
      <c r="B7" s="16" t="s">
        <v>73</v>
      </c>
      <c r="D7" s="2" t="s">
        <v>37</v>
      </c>
      <c r="E7" s="2" t="s">
        <v>12</v>
      </c>
      <c r="F7" s="2">
        <v>2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89</v>
      </c>
      <c r="H7" s="2">
        <v>0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0</v>
      </c>
      <c r="J7" s="2">
        <v>0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0</v>
      </c>
      <c r="L7" s="19">
        <v>0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0</v>
      </c>
      <c r="N7" s="20">
        <f>IF(P7=1,1,IF(P7=2,COUNTIF(F7:I7,"&gt; 0")/2,IF(P7=3,COUNTIF(F7:K7,"&gt; 0")/2,IF(P7=4,COUNTIF(F7:M7,"&gt; 0")/2,0))))</f>
        <v>1</v>
      </c>
      <c r="O7" s="21">
        <f t="shared" si="0"/>
        <v>0</v>
      </c>
      <c r="P7" s="22">
        <v>4</v>
      </c>
      <c r="Q7" s="4"/>
    </row>
    <row r="9" spans="2:17" s="1" customFormat="1" ht="40" customHeight="1" x14ac:dyDescent="0.25">
      <c r="D9" s="27" t="s">
        <v>74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</sheetData>
  <sheetProtection algorithmName="SHA-512" hashValue="FMD1oiDnMldkwPSegCWIDWQv7FzcXcMD+XFL87VljrnLYCnaKYPiiHN/45jtsjxNv3Erp/yY0O4026IN/iiPmg==" saltValue="VhAA7KSTtpGB/HpO927big==" spinCount="100000" sheet="1" objects="1" scenarios="1"/>
  <mergeCells count="3">
    <mergeCell ref="D2:P2"/>
    <mergeCell ref="B3:B4"/>
    <mergeCell ref="D9:P9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8305-CEE1-D14A-B852-3159CA65E820}">
  <dimension ref="B1:Q11"/>
  <sheetViews>
    <sheetView workbookViewId="0">
      <selection activeCell="F27" sqref="F27"/>
    </sheetView>
  </sheetViews>
  <sheetFormatPr baseColWidth="10" defaultRowHeight="16" x14ac:dyDescent="0.2"/>
  <cols>
    <col min="1" max="1" width="4.5" customWidth="1"/>
    <col min="2" max="2" width="12" customWidth="1"/>
    <col min="3" max="3" width="3.5" customWidth="1"/>
    <col min="4" max="4" width="38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9" t="s">
        <v>66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ht="22" x14ac:dyDescent="0.3">
      <c r="B5" s="17">
        <v>1</v>
      </c>
      <c r="C5" s="14"/>
      <c r="D5" s="2" t="s">
        <v>40</v>
      </c>
      <c r="E5" s="2" t="s">
        <v>0</v>
      </c>
      <c r="F5" s="2">
        <v>2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89</v>
      </c>
      <c r="H5" s="2">
        <v>2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89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20">
        <f>IF(P5=1,1,IF(P5=2,COUNTIF(F5:I5,"&gt; 0")/2,IF(P5=3,COUNTIF(F5:K5,"&gt; 0")/2,IF(P5=4,COUNTIF(F5:M5,"&gt; 0")/2,0))))</f>
        <v>4</v>
      </c>
      <c r="O5" s="21">
        <f>IF(N5&lt;(P5-2),0,IF(P5=1,G5,IF(P5=2,LARGE(G5:I5,1),IF(P5=3,SUM(LARGE(G5:K5,1),LARGE(G5:K5,2)),IF(AND(P5=4,N5&gt;2),SUM(LARGE(G5:M5,1),LARGE(G5:M5,2),LARGE(G5:M5,3)),IF(AND(P5=4,N5=2),SUM(LARGE(G5:M5,1),LARGE(G5:M5,2),0)))))))</f>
        <v>287</v>
      </c>
      <c r="P5" s="22">
        <v>4</v>
      </c>
      <c r="Q5" s="4"/>
    </row>
    <row r="6" spans="2:17" s="6" customFormat="1" ht="22" x14ac:dyDescent="0.3">
      <c r="B6" s="17">
        <v>2</v>
      </c>
      <c r="C6" s="14"/>
      <c r="D6" s="2" t="s">
        <v>39</v>
      </c>
      <c r="E6" s="2" t="s">
        <v>0</v>
      </c>
      <c r="F6" s="2">
        <v>1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99</v>
      </c>
      <c r="H6" s="2">
        <v>1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99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9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20">
        <f>IF(P6=1,1,IF(P6=2,COUNTIF(F6:I6,"&gt; 0")/2,IF(P6=3,COUNTIF(F6:K6,"&gt; 0")/2,IF(P6=4,COUNTIF(F6:M6,"&gt; 0")/2,0))))</f>
        <v>4</v>
      </c>
      <c r="O6" s="21">
        <f>IF(N6&lt;(P6-2),0,IF(P6=1,G6,IF(P6=2,LARGE(G6:I6,1),IF(P6=3,SUM(LARGE(G6:K6,1),LARGE(G6:K6,2)),IF(AND(P6=4,N6&gt;2),SUM(LARGE(G6:M6,1),LARGE(G6:M6,2),LARGE(G6:M6,3)),IF(AND(P6=4,N6=2),SUM(LARGE(G6:M6,1),LARGE(G6:M6,2),0)))))))</f>
        <v>287</v>
      </c>
      <c r="P6" s="22">
        <v>4</v>
      </c>
    </row>
    <row r="7" spans="2:17" ht="22" x14ac:dyDescent="0.3">
      <c r="B7" s="17">
        <v>3</v>
      </c>
      <c r="C7" s="14"/>
      <c r="D7" s="2" t="s">
        <v>42</v>
      </c>
      <c r="E7" s="2" t="s">
        <v>0</v>
      </c>
      <c r="F7" s="2">
        <v>3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79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9">
        <v>0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0</v>
      </c>
      <c r="N7" s="20">
        <f>IF(P7=1,1,IF(P7=2,COUNTIF(F7:I7,"&gt; 0")/2,IF(P7=3,COUNTIF(F7:K7,"&gt; 0")/2,IF(P7=4,COUNTIF(F7:M7,"&gt; 0")/2,0))))</f>
        <v>3</v>
      </c>
      <c r="O7" s="21">
        <f>IF(N7&lt;(P7-2),0,IF(P7=1,G7,IF(P7=2,LARGE(G7:I7,1),IF(P7=3,SUM(LARGE(G7:K7,1),LARGE(G7:K7,2)),IF(AND(P7=4,N7&gt;2),SUM(LARGE(G7:M7,1),LARGE(G7:M7,2),LARGE(G7:M7,3)),IF(AND(P7=4,N7=2),SUM(LARGE(G7:M7,1),LARGE(G7:M7,2),0)))))))</f>
        <v>237</v>
      </c>
      <c r="P7" s="22">
        <v>4</v>
      </c>
      <c r="Q7" s="4"/>
    </row>
    <row r="8" spans="2:17" ht="22" x14ac:dyDescent="0.3">
      <c r="B8" s="17">
        <v>4</v>
      </c>
      <c r="C8" s="14"/>
      <c r="D8" s="2" t="s">
        <v>41</v>
      </c>
      <c r="E8" s="2" t="s">
        <v>12</v>
      </c>
      <c r="F8" s="2">
        <v>3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79</v>
      </c>
      <c r="H8" s="2">
        <v>3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79</v>
      </c>
      <c r="J8" s="2">
        <v>5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69</v>
      </c>
      <c r="L8" s="19">
        <v>0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0</v>
      </c>
      <c r="N8" s="20">
        <f>IF(P8=1,1,IF(P8=2,COUNTIF(F8:I8,"&gt; 0")/2,IF(P8=3,COUNTIF(F8:K8,"&gt; 0")/2,IF(P8=4,COUNTIF(F8:M8,"&gt; 0")/2,0))))</f>
        <v>3</v>
      </c>
      <c r="O8" s="21">
        <f>IF(N8&lt;(P8-2),0,IF(P8=1,G8,IF(P8=2,LARGE(G8:I8,1),IF(P8=3,SUM(LARGE(G8:K8,1),LARGE(G8:K8,2)),IF(AND(P8=4,N8&gt;2),SUM(LARGE(G8:M8,1),LARGE(G8:M8,2),LARGE(G8:M8,3)),IF(AND(P8=4,N8=2),SUM(LARGE(G8:M8,1),LARGE(G8:M8,2),0)))))))</f>
        <v>227</v>
      </c>
      <c r="P8" s="22">
        <v>4</v>
      </c>
      <c r="Q8" s="4"/>
    </row>
    <row r="9" spans="2:17" ht="22" x14ac:dyDescent="0.3">
      <c r="B9" s="17">
        <v>5</v>
      </c>
      <c r="C9" s="14"/>
      <c r="D9" s="2" t="s">
        <v>43</v>
      </c>
      <c r="E9" s="2" t="s">
        <v>0</v>
      </c>
      <c r="F9" s="2">
        <v>5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69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6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67</v>
      </c>
      <c r="L9" s="19">
        <v>0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0</v>
      </c>
      <c r="N9" s="20">
        <f>IF(P9=1,1,IF(P9=2,COUNTIF(F9:I9,"&gt; 0")/2,IF(P9=3,COUNTIF(F9:K9,"&gt; 0")/2,IF(P9=4,COUNTIF(F9:M9,"&gt; 0")/2,0))))</f>
        <v>2</v>
      </c>
      <c r="O9" s="21">
        <f>IF(N9&lt;(P9-2),0,IF(P9=1,G9,IF(P9=2,LARGE(G9:I9,1),IF(P9=3,SUM(LARGE(G9:K9,1),LARGE(G9:K9,2)),IF(AND(P9=4,N9&gt;2),SUM(LARGE(G9:M9,1),LARGE(G9:M9,2),LARGE(G9:M9,3)),IF(AND(P9=4,N9=2),SUM(LARGE(G9:M9,1),LARGE(G9:M9,2),0)))))))</f>
        <v>136</v>
      </c>
      <c r="P9" s="22">
        <v>4</v>
      </c>
      <c r="Q9" s="4"/>
    </row>
    <row r="11" spans="2:17" s="1" customFormat="1" ht="40" customHeight="1" x14ac:dyDescent="0.25">
      <c r="D11" s="27" t="s">
        <v>74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</sheetData>
  <sheetProtection algorithmName="SHA-512" hashValue="bsWkcQGqcvPavpkDa8rxTJb2kO3cad8lhQhZysCMqKTWHEZt/1peTSXOVb1uJozJo822otuGQyaxRtAy817d6g==" saltValue="vilZZZqb29FKpDvytCp6rw==" spinCount="100000" sheet="1" objects="1" scenarios="1"/>
  <mergeCells count="3">
    <mergeCell ref="D2:P2"/>
    <mergeCell ref="B3:B4"/>
    <mergeCell ref="D11:P1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F51A-7098-B646-869B-ED1FF6B8792D}">
  <dimension ref="B1:Q13"/>
  <sheetViews>
    <sheetView workbookViewId="0">
      <selection activeCell="H28" sqref="H28"/>
    </sheetView>
  </sheetViews>
  <sheetFormatPr baseColWidth="10" defaultRowHeight="16" x14ac:dyDescent="0.2"/>
  <cols>
    <col min="1" max="1" width="3.5" customWidth="1"/>
    <col min="2" max="2" width="12" customWidth="1"/>
    <col min="3" max="3" width="4.33203125" customWidth="1"/>
    <col min="4" max="4" width="34.5" customWidth="1"/>
    <col min="5" max="5" width="19.3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3" t="s">
        <v>63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s="6" customFormat="1" ht="22" x14ac:dyDescent="0.3">
      <c r="B5" s="17">
        <v>1</v>
      </c>
      <c r="C5" s="14"/>
      <c r="D5" s="2" t="s">
        <v>44</v>
      </c>
      <c r="E5" s="2" t="s">
        <v>0</v>
      </c>
      <c r="F5" s="2">
        <v>1</v>
      </c>
      <c r="G5" s="2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1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99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19">
        <f t="shared" ref="N5:N11" si="0">IF(P5=1,1,IF(P5=2,COUNTIF(F5:I5,"&gt; 0")/2,IF(P5=3,COUNTIF(F5:K5,"&gt; 0")/2,IF(P5=4,COUNTIF(F5:M5,"&gt; 0")/2,0))))</f>
        <v>4</v>
      </c>
      <c r="O5" s="2">
        <f t="shared" ref="O5:O11" si="1"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2">
        <v>4</v>
      </c>
    </row>
    <row r="6" spans="2:17" ht="22" x14ac:dyDescent="0.3">
      <c r="B6" s="17">
        <v>2</v>
      </c>
      <c r="C6" s="14"/>
      <c r="D6" s="2" t="s">
        <v>47</v>
      </c>
      <c r="E6" s="2" t="s">
        <v>0</v>
      </c>
      <c r="F6" s="2">
        <v>3</v>
      </c>
      <c r="G6" s="2" cm="1">
        <f t="array" ref="G6">_xlfn.SWITCH(F6,1,99,2,89,3,79,5,69,6,67,7,65,8,63,9,53,10,52,11,51,12,50,13,49,14,48,15,47,16,46,17,40,18,39.5,19,39,20,38.5,21,38,22,37.5,23,37,24,36.5,25,36,26,35.5,27,35,28,34.5,29,34,30,33.5,31,33,0)</f>
        <v>79</v>
      </c>
      <c r="H6" s="2">
        <v>3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79</v>
      </c>
      <c r="J6" s="2">
        <v>6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67</v>
      </c>
      <c r="L6" s="19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19">
        <f t="shared" si="0"/>
        <v>4</v>
      </c>
      <c r="O6" s="2">
        <f t="shared" si="1"/>
        <v>247</v>
      </c>
      <c r="P6" s="22">
        <v>4</v>
      </c>
      <c r="Q6" s="4"/>
    </row>
    <row r="7" spans="2:17" ht="22" x14ac:dyDescent="0.3">
      <c r="B7" s="17">
        <v>3</v>
      </c>
      <c r="C7" s="14"/>
      <c r="D7" s="2" t="s">
        <v>45</v>
      </c>
      <c r="E7" s="2" t="s">
        <v>0</v>
      </c>
      <c r="F7" s="2">
        <v>2</v>
      </c>
      <c r="G7" s="2" cm="1">
        <f t="array" ref="G7">_xlfn.SWITCH(F7,1,99,2,89,3,79,5,69,6,67,7,65,8,63,9,53,10,52,11,51,12,50,13,49,14,48,15,47,16,46,17,40,18,39.5,19,39,20,38.5,21,38,22,37.5,23,37,24,36.5,25,36,26,35.5,27,35,28,34.5,29,34,30,33.5,31,33,0)</f>
        <v>89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9">
        <v>3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79</v>
      </c>
      <c r="N7" s="19">
        <f t="shared" si="0"/>
        <v>4</v>
      </c>
      <c r="O7" s="2">
        <f t="shared" si="1"/>
        <v>247</v>
      </c>
      <c r="P7" s="22">
        <v>4</v>
      </c>
      <c r="Q7" s="4"/>
    </row>
    <row r="8" spans="2:17" ht="22" x14ac:dyDescent="0.3">
      <c r="B8" s="17">
        <v>4</v>
      </c>
      <c r="C8" s="14"/>
      <c r="D8" s="2" t="s">
        <v>49</v>
      </c>
      <c r="E8" s="2" t="s">
        <v>0</v>
      </c>
      <c r="F8" s="2">
        <v>6</v>
      </c>
      <c r="G8" s="2" cm="1">
        <f t="array" ref="G8">_xlfn.SWITCH(F8,1,99,2,89,3,79,5,69,6,67,7,65,8,63,9,53,10,52,11,51,12,50,13,49,14,48,15,47,16,46,17,40,18,39.5,19,39,20,38.5,21,38,22,37.5,23,37,24,36.5,25,36,26,35.5,27,35,28,34.5,29,34,30,33.5,31,33,0)</f>
        <v>67</v>
      </c>
      <c r="H8" s="2">
        <v>2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89</v>
      </c>
      <c r="J8" s="2">
        <v>2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89</v>
      </c>
      <c r="L8" s="19">
        <v>0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0</v>
      </c>
      <c r="N8" s="19">
        <f t="shared" si="0"/>
        <v>3</v>
      </c>
      <c r="O8" s="2">
        <f t="shared" si="1"/>
        <v>245</v>
      </c>
      <c r="P8" s="22">
        <v>4</v>
      </c>
      <c r="Q8" s="4"/>
    </row>
    <row r="9" spans="2:17" ht="22" x14ac:dyDescent="0.3">
      <c r="B9" s="17">
        <v>5</v>
      </c>
      <c r="C9" s="14"/>
      <c r="D9" s="2" t="s">
        <v>48</v>
      </c>
      <c r="E9" s="2" t="s">
        <v>12</v>
      </c>
      <c r="F9" s="2">
        <v>5</v>
      </c>
      <c r="G9" s="2" cm="1">
        <f t="array" ref="G9">_xlfn.SWITCH(F9,1,99,2,89,3,79,5,69,6,67,7,65,8,63,9,53,10,52,11,51,12,50,13,49,14,48,15,47,16,46,17,40,18,39.5,19,39,20,38.5,21,38,22,37.5,23,37,24,36.5,25,36,26,35.5,27,35,28,34.5,29,34,30,33.5,31,33,0)</f>
        <v>69</v>
      </c>
      <c r="H9" s="2">
        <v>5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69</v>
      </c>
      <c r="J9" s="2">
        <v>3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79</v>
      </c>
      <c r="L9" s="19">
        <v>5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69</v>
      </c>
      <c r="N9" s="19">
        <f t="shared" si="0"/>
        <v>4</v>
      </c>
      <c r="O9" s="2">
        <f t="shared" si="1"/>
        <v>217</v>
      </c>
      <c r="P9" s="22">
        <v>4</v>
      </c>
      <c r="Q9" s="4"/>
    </row>
    <row r="10" spans="2:17" ht="22" x14ac:dyDescent="0.3">
      <c r="B10" s="17">
        <v>6</v>
      </c>
      <c r="C10" s="14"/>
      <c r="D10" s="2" t="s">
        <v>46</v>
      </c>
      <c r="E10" s="2" t="s">
        <v>0</v>
      </c>
      <c r="F10" s="2">
        <v>3</v>
      </c>
      <c r="G10" s="2" cm="1">
        <f t="array" ref="G10">_xlfn.SWITCH(F10,1,99,2,89,3,79,5,69,6,67,7,65,8,63,9,53,10,52,11,51,12,50,13,49,14,48,15,47,16,46,17,40,18,39.5,19,39,20,38.5,21,38,22,37.5,23,37,24,36.5,25,36,26,35.5,27,35,28,34.5,29,34,30,33.5,31,33,0)</f>
        <v>79</v>
      </c>
      <c r="H10" s="2">
        <v>6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67</v>
      </c>
      <c r="J10" s="2">
        <v>5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69</v>
      </c>
      <c r="L10" s="19">
        <v>0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0</v>
      </c>
      <c r="N10" s="19">
        <f t="shared" si="0"/>
        <v>3</v>
      </c>
      <c r="O10" s="2">
        <f t="shared" si="1"/>
        <v>215</v>
      </c>
      <c r="P10" s="22">
        <v>4</v>
      </c>
      <c r="Q10" s="4"/>
    </row>
    <row r="11" spans="2:17" ht="22" x14ac:dyDescent="0.3">
      <c r="B11" s="17">
        <v>7</v>
      </c>
      <c r="C11" s="14"/>
      <c r="D11" s="2" t="s">
        <v>50</v>
      </c>
      <c r="E11" s="2" t="s">
        <v>0</v>
      </c>
      <c r="F11" s="2">
        <v>7</v>
      </c>
      <c r="G11" s="2" cm="1">
        <f t="array" ref="G11">_xlfn.SWITCH(F11,1,99,2,89,3,79,5,69,6,67,7,65,8,63,9,53,10,52,11,51,12,50,13,49,14,48,15,47,16,46,17,40,18,39.5,19,39,20,38.5,21,38,22,37.5,23,37,24,36.5,25,36,26,35.5,27,35,28,34.5,29,34,30,33.5,31,33,0)</f>
        <v>65</v>
      </c>
      <c r="H11" s="2">
        <v>0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0</v>
      </c>
      <c r="J11" s="2">
        <v>0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0</v>
      </c>
      <c r="L11" s="19">
        <v>3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79</v>
      </c>
      <c r="N11" s="19">
        <f t="shared" si="0"/>
        <v>2</v>
      </c>
      <c r="O11" s="2">
        <f t="shared" si="1"/>
        <v>144</v>
      </c>
      <c r="P11" s="22">
        <v>4</v>
      </c>
      <c r="Q11" s="4"/>
    </row>
    <row r="13" spans="2:17" s="1" customFormat="1" ht="40" customHeight="1" x14ac:dyDescent="0.25">
      <c r="D13" s="27" t="s">
        <v>74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</sheetData>
  <sheetProtection algorithmName="SHA-512" hashValue="nmnjNPzh/O2jHon7t7UOoJRZCTfCdA35p2tj6e2mUOUoXBP2XqYJoWaM/2GJrgsPZKeyIPz7OMHC8haKQUb6rA==" saltValue="0cQDU99ixQ3vB1cEb/t13A==" spinCount="100000" sheet="1" objects="1" scenarios="1"/>
  <mergeCells count="3">
    <mergeCell ref="D2:P2"/>
    <mergeCell ref="B3:B4"/>
    <mergeCell ref="D13:P1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FB4E-5CB3-DC4B-9DC4-657DEAF038BF}">
  <dimension ref="B1:Q15"/>
  <sheetViews>
    <sheetView zoomScale="94" workbookViewId="0">
      <selection activeCell="D15" sqref="D15:P15"/>
    </sheetView>
  </sheetViews>
  <sheetFormatPr baseColWidth="10" defaultRowHeight="16" x14ac:dyDescent="0.2"/>
  <cols>
    <col min="1" max="1" width="5.1640625" customWidth="1"/>
    <col min="2" max="2" width="12" customWidth="1"/>
    <col min="3" max="3" width="5.1640625" customWidth="1"/>
    <col min="4" max="4" width="40.6640625" customWidth="1"/>
    <col min="5" max="5" width="19.83203125" customWidth="1"/>
    <col min="6" max="6" width="16.1640625" customWidth="1"/>
    <col min="7" max="7" width="15.83203125" customWidth="1"/>
    <col min="8" max="8" width="16.5" customWidth="1"/>
    <col min="9" max="11" width="17" customWidth="1"/>
    <col min="12" max="12" width="16.5" customWidth="1"/>
    <col min="13" max="13" width="17" customWidth="1"/>
    <col min="14" max="14" width="12.5" customWidth="1"/>
    <col min="15" max="15" width="13.83203125" customWidth="1"/>
    <col min="16" max="16" width="27.1640625" customWidth="1"/>
  </cols>
  <sheetData>
    <row r="1" spans="2:17" ht="19" customHeight="1" thickBot="1" x14ac:dyDescent="0.25"/>
    <row r="2" spans="2:17" ht="25" thickBot="1" x14ac:dyDescent="0.35">
      <c r="D2" s="29" t="s">
        <v>67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</row>
    <row r="3" spans="2:17" x14ac:dyDescent="0.2">
      <c r="B3" s="26" t="s">
        <v>72</v>
      </c>
    </row>
    <row r="4" spans="2:17" ht="19" x14ac:dyDescent="0.25">
      <c r="B4" s="26"/>
      <c r="D4" s="10" t="s">
        <v>1</v>
      </c>
      <c r="E4" s="10" t="s">
        <v>2</v>
      </c>
      <c r="F4" s="11" t="s">
        <v>4</v>
      </c>
      <c r="G4" s="12" t="s">
        <v>5</v>
      </c>
      <c r="H4" s="11" t="s">
        <v>3</v>
      </c>
      <c r="I4" s="12" t="s">
        <v>6</v>
      </c>
      <c r="J4" s="11" t="s">
        <v>7</v>
      </c>
      <c r="K4" s="12" t="s">
        <v>8</v>
      </c>
      <c r="L4" s="11" t="s">
        <v>9</v>
      </c>
      <c r="M4" s="12" t="s">
        <v>10</v>
      </c>
      <c r="N4" s="12" t="s">
        <v>14</v>
      </c>
      <c r="O4" s="12" t="s">
        <v>11</v>
      </c>
      <c r="P4" s="13" t="s">
        <v>13</v>
      </c>
    </row>
    <row r="5" spans="2:17" s="5" customFormat="1" ht="24" x14ac:dyDescent="0.3">
      <c r="B5" s="17">
        <v>1</v>
      </c>
      <c r="C5" s="15"/>
      <c r="D5" s="2" t="s">
        <v>51</v>
      </c>
      <c r="E5" s="2" t="s">
        <v>15</v>
      </c>
      <c r="F5" s="2">
        <v>1</v>
      </c>
      <c r="G5" s="3" cm="1">
        <f t="array" ref="G5">_xlfn.SWITCH(F5,1,99,2,89,3,79,5,69,6,67,7,65,8,63,9,53,10,52,11,51,12,50,13,49,14,48,15,47,16,46,17,40,18,39.5,19,39,20,38.5,21,38,22,37.5,23,37,24,36.5,25,36,26,35.5,27,35,28,34.5,29,34,30,33.5,31,33,0)</f>
        <v>99</v>
      </c>
      <c r="H5" s="2">
        <v>0</v>
      </c>
      <c r="I5" s="2" cm="1">
        <f t="array" ref="I5">_xlfn.SWITCH(H5,1,99,2,89,3,79,5,69,6,67,7,65,8,63,9,53,10,52,11,51,12,50,13,49,14,48,15,47,16,46,17,40,18,39.5,19,39,20,38.5,21,38,22,37.5,23,37,24,36.5,25,36,26,35.5,27,35,28,34.5,29,34,30,33.5,31,33,0)</f>
        <v>0</v>
      </c>
      <c r="J5" s="2">
        <v>1</v>
      </c>
      <c r="K5" s="2" cm="1">
        <f t="array" ref="K5">_xlfn.SWITCH(J5,1,99,2,89,3,79,5,69,6,67,7,65,8,63,9,53,10,52,11,51,12,50,13,49,14,48,15,47,16,46,17,40,18,39.5,19,39,20,38.5,21,38,22,37.5,23,37,24,36.5,25,36,26,35.5,27,35,28,34.5,29,34,30,33.5,31,33,0)</f>
        <v>99</v>
      </c>
      <c r="L5" s="19">
        <v>1</v>
      </c>
      <c r="M5" s="2" cm="1">
        <f t="array" ref="M5">_xlfn.SWITCH(L5,1,99,2,89,3,79,5,69,6,67,7,65,8,63,9,53,10,52,11,51,12,50,13,49,14,48,15,47,16,46,17,40,18,39.5,19,39,20,38.5,21,38,22,37.5,23,37,24,36.5,25,36,26,35.5,27,35,28,34.5,29,34,30,33.5,31,33,0)</f>
        <v>99</v>
      </c>
      <c r="N5" s="20">
        <f t="shared" ref="N5:N13" si="0">IF(P5=1,1,IF(P5=2,COUNTIF(F5:I5,"&gt; 0")/2,IF(P5=3,COUNTIF(F5:K5,"&gt; 0")/2,IF(P5=4,COUNTIF(F5:M5,"&gt; 0")/2,0))))</f>
        <v>3</v>
      </c>
      <c r="O5" s="21">
        <f t="shared" ref="O5:O13" si="1">IF(N5&lt;(P5-2),0,IF(P5=1,G5,IF(P5=2,LARGE(G5:I5,1),IF(P5=3,SUM(LARGE(G5:K5,1),LARGE(G5:K5,2)),IF(AND(P5=4,N5&gt;2),SUM(LARGE(G5:M5,1),LARGE(G5:M5,2),LARGE(G5:M5,3)),IF(AND(P5=4,N5=2),SUM(LARGE(G5:M5,1),LARGE(G5:M5,2),0)))))))</f>
        <v>297</v>
      </c>
      <c r="P5" s="22">
        <v>4</v>
      </c>
    </row>
    <row r="6" spans="2:17" s="1" customFormat="1" ht="24" x14ac:dyDescent="0.3">
      <c r="B6" s="17">
        <v>2</v>
      </c>
      <c r="C6" s="15"/>
      <c r="D6" s="2" t="s">
        <v>52</v>
      </c>
      <c r="E6" s="1" t="s">
        <v>0</v>
      </c>
      <c r="F6" s="2">
        <v>2</v>
      </c>
      <c r="G6" s="3" cm="1">
        <f t="array" ref="G6">_xlfn.SWITCH(F6,1,99,2,89,3,79,5,69,6,67,7,65,8,63,9,53,10,52,11,51,12,50,13,49,14,48,15,47,16,46,17,40,18,39.5,19,39,20,38.5,21,38,22,37.5,23,37,24,36.5,25,36,26,35.5,27,35,28,34.5,29,34,30,33.5,31,33,0)</f>
        <v>89</v>
      </c>
      <c r="H6" s="2">
        <v>1</v>
      </c>
      <c r="I6" s="2" cm="1">
        <f t="array" ref="I6">_xlfn.SWITCH(H6,1,99,2,89,3,79,5,69,6,67,7,65,8,63,9,53,10,52,11,51,12,50,13,49,14,48,15,47,16,46,17,40,18,39.5,19,39,20,38.5,21,38,22,37.5,23,37,24,36.5,25,36,26,35.5,27,35,28,34.5,29,34,30,33.5,31,33,0)</f>
        <v>99</v>
      </c>
      <c r="J6" s="2">
        <v>2</v>
      </c>
      <c r="K6" s="2" cm="1">
        <f t="array" ref="K6">_xlfn.SWITCH(J6,1,99,2,89,3,79,5,69,6,67,7,65,8,63,9,53,10,52,11,51,12,50,13,49,14,48,15,47,16,46,17,40,18,39.5,19,39,20,38.5,21,38,22,37.5,23,37,24,36.5,25,36,26,35.5,27,35,28,34.5,29,34,30,33.5,31,33,0)</f>
        <v>89</v>
      </c>
      <c r="L6" s="19">
        <v>2</v>
      </c>
      <c r="M6" s="2" cm="1">
        <f t="array" ref="M6">_xlfn.SWITCH(L6,1,99,2,89,3,79,5,69,6,67,7,65,8,63,9,53,10,52,11,51,12,50,13,49,14,48,15,47,16,46,17,40,18,39.5,19,39,20,38.5,21,38,22,37.5,23,37,24,36.5,25,36,26,35.5,27,35,28,34.5,29,34,30,33.5,31,33,0)</f>
        <v>89</v>
      </c>
      <c r="N6" s="20">
        <f t="shared" si="0"/>
        <v>4</v>
      </c>
      <c r="O6" s="21">
        <f t="shared" si="1"/>
        <v>277</v>
      </c>
      <c r="P6" s="22">
        <v>4</v>
      </c>
      <c r="Q6" s="8"/>
    </row>
    <row r="7" spans="2:17" s="1" customFormat="1" ht="24" x14ac:dyDescent="0.3">
      <c r="B7" s="17">
        <v>3</v>
      </c>
      <c r="C7" s="15"/>
      <c r="D7" s="2" t="s">
        <v>54</v>
      </c>
      <c r="E7" s="1" t="s">
        <v>0</v>
      </c>
      <c r="F7" s="2">
        <v>3</v>
      </c>
      <c r="G7" s="3" cm="1">
        <f t="array" ref="G7">_xlfn.SWITCH(F7,1,99,2,89,3,79,5,69,6,67,7,65,8,63,9,53,10,52,11,51,12,50,13,49,14,48,15,47,16,46,17,40,18,39.5,19,39,20,38.5,21,38,22,37.5,23,37,24,36.5,25,36,26,35.5,27,35,28,34.5,29,34,30,33.5,31,33,0)</f>
        <v>79</v>
      </c>
      <c r="H7" s="2">
        <v>3</v>
      </c>
      <c r="I7" s="2" cm="1">
        <f t="array" ref="I7">_xlfn.SWITCH(H7,1,99,2,89,3,79,5,69,6,67,7,65,8,63,9,53,10,52,11,51,12,50,13,49,14,48,15,47,16,46,17,40,18,39.5,19,39,20,38.5,21,38,22,37.5,23,37,24,36.5,25,36,26,35.5,27,35,28,34.5,29,34,30,33.5,31,33,0)</f>
        <v>79</v>
      </c>
      <c r="J7" s="2">
        <v>3</v>
      </c>
      <c r="K7" s="2" cm="1">
        <f t="array" ref="K7">_xlfn.SWITCH(J7,1,99,2,89,3,79,5,69,6,67,7,65,8,63,9,53,10,52,11,51,12,50,13,49,14,48,15,47,16,46,17,40,18,39.5,19,39,20,38.5,21,38,22,37.5,23,37,24,36.5,25,36,26,35.5,27,35,28,34.5,29,34,30,33.5,31,33,0)</f>
        <v>79</v>
      </c>
      <c r="L7" s="19">
        <v>5</v>
      </c>
      <c r="M7" s="2" cm="1">
        <f t="array" ref="M7">_xlfn.SWITCH(L7,1,99,2,89,3,79,5,69,6,67,7,65,8,63,9,53,10,52,11,51,12,50,13,49,14,48,15,47,16,46,17,40,18,39.5,19,39,20,38.5,21,38,22,37.5,23,37,24,36.5,25,36,26,35.5,27,35,28,34.5,29,34,30,33.5,31,33,0)</f>
        <v>69</v>
      </c>
      <c r="N7" s="20">
        <f>IF(P7=1,1,IF(P7=2,COUNTIF(F7:I7,"&gt; 0")/2,IF(P7=3,COUNTIF(F7:K7,"&gt; 0")/2,IF(P7=4,COUNTIF(F7:M7,"&gt; 0")/2,0))))</f>
        <v>4</v>
      </c>
      <c r="O7" s="21">
        <f>IF(N7&lt;(P7-2),0,IF(P7=1,G7,IF(P7=2,LARGE(G7:I7,1),IF(P7=3,SUM(LARGE(G7:K7,1),LARGE(G7:K7,2)),IF(AND(P7=4,N7&gt;2),SUM(LARGE(G7:M7,1),LARGE(G7:M7,2),LARGE(G7:M7,3)),IF(AND(P7=4,N7=2),SUM(LARGE(G7:M7,1),LARGE(G7:M7,2),0)))))))</f>
        <v>237</v>
      </c>
      <c r="P7" s="22">
        <v>4</v>
      </c>
      <c r="Q7" s="9"/>
    </row>
    <row r="8" spans="2:17" s="1" customFormat="1" ht="24" x14ac:dyDescent="0.3">
      <c r="B8" s="17">
        <v>4</v>
      </c>
      <c r="C8" s="15"/>
      <c r="D8" s="2" t="s">
        <v>57</v>
      </c>
      <c r="E8" s="1" t="s">
        <v>0</v>
      </c>
      <c r="F8" s="2">
        <v>0</v>
      </c>
      <c r="G8" s="3" cm="1">
        <f t="array" ref="G8">_xlfn.SWITCH(F8,1,99,2,89,3,79,5,69,6,67,7,65,8,63,9,53,10,52,11,51,12,50,13,49,14,48,15,47,16,46,17,40,18,39.5,19,39,20,38.5,21,38,22,37.5,23,37,24,36.5,25,36,26,35.5,27,35,28,34.5,29,34,30,33.5,31,33,0)</f>
        <v>0</v>
      </c>
      <c r="H8" s="2">
        <v>2</v>
      </c>
      <c r="I8" s="2" cm="1">
        <f t="array" ref="I8">_xlfn.SWITCH(H8,1,99,2,89,3,79,5,69,6,67,7,65,8,63,9,53,10,52,11,51,12,50,13,49,14,48,15,47,16,46,17,40,18,39.5,19,39,20,38.5,21,38,22,37.5,23,37,24,36.5,25,36,26,35.5,27,35,28,34.5,29,34,30,33.5,31,33,0)</f>
        <v>89</v>
      </c>
      <c r="J8" s="2">
        <v>5</v>
      </c>
      <c r="K8" s="2" cm="1">
        <f t="array" ref="K8">_xlfn.SWITCH(J8,1,99,2,89,3,79,5,69,6,67,7,65,8,63,9,53,10,52,11,51,12,50,13,49,14,48,15,47,16,46,17,40,18,39.5,19,39,20,38.5,21,38,22,37.5,23,37,24,36.5,25,36,26,35.5,27,35,28,34.5,29,34,30,33.5,31,33,0)</f>
        <v>69</v>
      </c>
      <c r="L8" s="19">
        <v>3</v>
      </c>
      <c r="M8" s="2" cm="1">
        <f t="array" ref="M8">_xlfn.SWITCH(L8,1,99,2,89,3,79,5,69,6,67,7,65,8,63,9,53,10,52,11,51,12,50,13,49,14,48,15,47,16,46,17,40,18,39.5,19,39,20,38.5,21,38,22,37.5,23,37,24,36.5,25,36,26,35.5,27,35,28,34.5,29,34,30,33.5,31,33,0)</f>
        <v>79</v>
      </c>
      <c r="N8" s="20">
        <f t="shared" si="0"/>
        <v>3</v>
      </c>
      <c r="O8" s="21">
        <f t="shared" si="1"/>
        <v>237</v>
      </c>
      <c r="P8" s="22">
        <v>4</v>
      </c>
      <c r="Q8" s="9"/>
    </row>
    <row r="9" spans="2:17" s="1" customFormat="1" ht="24" x14ac:dyDescent="0.3">
      <c r="B9" s="17">
        <v>5</v>
      </c>
      <c r="C9" s="15"/>
      <c r="D9" s="2" t="s">
        <v>58</v>
      </c>
      <c r="E9" s="1" t="s">
        <v>15</v>
      </c>
      <c r="F9" s="2">
        <v>0</v>
      </c>
      <c r="G9" s="3" cm="1">
        <f t="array" ref="G9">_xlfn.SWITCH(F9,1,99,2,89,3,79,5,69,6,67,7,65,8,63,9,53,10,52,11,51,12,50,13,49,14,48,15,47,16,46,17,40,18,39.5,19,39,20,38.5,21,38,22,37.5,23,37,24,36.5,25,36,26,35.5,27,35,28,34.5,29,34,30,33.5,31,33,0)</f>
        <v>0</v>
      </c>
      <c r="H9" s="2">
        <v>0</v>
      </c>
      <c r="I9" s="2" cm="1">
        <f t="array" ref="I9">_xlfn.SWITCH(H9,1,99,2,89,3,79,5,69,6,67,7,65,8,63,9,53,10,52,11,51,12,50,13,49,14,48,15,47,16,46,17,40,18,39.5,19,39,20,38.5,21,38,22,37.5,23,37,24,36.5,25,36,26,35.5,27,35,28,34.5,29,34,30,33.5,31,33,0)</f>
        <v>0</v>
      </c>
      <c r="J9" s="2">
        <v>3</v>
      </c>
      <c r="K9" s="2" cm="1">
        <f t="array" ref="K9">_xlfn.SWITCH(J9,1,99,2,89,3,79,5,69,6,67,7,65,8,63,9,53,10,52,11,51,12,50,13,49,14,48,15,47,16,46,17,40,18,39.5,19,39,20,38.5,21,38,22,37.5,23,37,24,36.5,25,36,26,35.5,27,35,28,34.5,29,34,30,33.5,31,33,0)</f>
        <v>79</v>
      </c>
      <c r="L9" s="19">
        <v>3</v>
      </c>
      <c r="M9" s="2" cm="1">
        <f t="array" ref="M9">_xlfn.SWITCH(L9,1,99,2,89,3,79,5,69,6,67,7,65,8,63,9,53,10,52,11,51,12,50,13,49,14,48,15,47,16,46,17,40,18,39.5,19,39,20,38.5,21,38,22,37.5,23,37,24,36.5,25,36,26,35.5,27,35,28,34.5,29,34,30,33.5,31,33,0)</f>
        <v>79</v>
      </c>
      <c r="N9" s="20">
        <f t="shared" si="0"/>
        <v>2</v>
      </c>
      <c r="O9" s="21">
        <f t="shared" si="1"/>
        <v>158</v>
      </c>
      <c r="P9" s="22">
        <v>4</v>
      </c>
      <c r="Q9" s="9"/>
    </row>
    <row r="10" spans="2:17" s="1" customFormat="1" ht="24" x14ac:dyDescent="0.3">
      <c r="B10" s="16" t="s">
        <v>73</v>
      </c>
      <c r="C10" s="15"/>
      <c r="D10" s="2" t="s">
        <v>55</v>
      </c>
      <c r="E10" s="1" t="s">
        <v>12</v>
      </c>
      <c r="F10" s="2">
        <v>5</v>
      </c>
      <c r="G10" s="3" cm="1">
        <f t="array" ref="G10">_xlfn.SWITCH(F10,1,99,2,89,3,79,5,69,6,67,7,65,8,63,9,53,10,52,11,51,12,50,13,49,14,48,15,47,16,46,17,40,18,39.5,19,39,20,38.5,21,38,22,37.5,23,37,24,36.5,25,36,26,35.5,27,35,28,34.5,29,34,30,33.5,31,33,0)</f>
        <v>69</v>
      </c>
      <c r="H10" s="2">
        <v>0</v>
      </c>
      <c r="I10" s="2" cm="1">
        <f t="array" ref="I10">_xlfn.SWITCH(H10,1,99,2,89,3,79,5,69,6,67,7,65,8,63,9,53,10,52,11,51,12,50,13,49,14,48,15,47,16,46,17,40,18,39.5,19,39,20,38.5,21,38,22,37.5,23,37,24,36.5,25,36,26,35.5,27,35,28,34.5,29,34,30,33.5,31,33,0)</f>
        <v>0</v>
      </c>
      <c r="J10" s="2">
        <v>0</v>
      </c>
      <c r="K10" s="2" cm="1">
        <f t="array" ref="K10">_xlfn.SWITCH(J10,1,99,2,89,3,79,5,69,6,67,7,65,8,63,9,53,10,52,11,51,12,50,13,49,14,48,15,47,16,46,17,40,18,39.5,19,39,20,38.5,21,38,22,37.5,23,37,24,36.5,25,36,26,35.5,27,35,28,34.5,29,34,30,33.5,31,33,0)</f>
        <v>0</v>
      </c>
      <c r="L10" s="19">
        <v>0</v>
      </c>
      <c r="M10" s="2" cm="1">
        <f t="array" ref="M10">_xlfn.SWITCH(L10,1,99,2,89,3,79,5,69,6,67,7,65,8,63,9,53,10,52,11,51,12,50,13,49,14,48,15,47,16,46,17,40,18,39.5,19,39,20,38.5,21,38,22,37.5,23,37,24,36.5,25,36,26,35.5,27,35,28,34.5,29,34,30,33.5,31,33,0)</f>
        <v>0</v>
      </c>
      <c r="N10" s="20">
        <f t="shared" si="0"/>
        <v>1</v>
      </c>
      <c r="O10" s="21">
        <f t="shared" si="1"/>
        <v>0</v>
      </c>
      <c r="P10" s="22">
        <v>4</v>
      </c>
      <c r="Q10" s="9"/>
    </row>
    <row r="11" spans="2:17" s="1" customFormat="1" ht="24" x14ac:dyDescent="0.3">
      <c r="B11" s="16" t="s">
        <v>73</v>
      </c>
      <c r="C11" s="15"/>
      <c r="D11" s="2" t="s">
        <v>56</v>
      </c>
      <c r="E11" s="1" t="s">
        <v>0</v>
      </c>
      <c r="F11" s="2">
        <v>6</v>
      </c>
      <c r="G11" s="3" cm="1">
        <f t="array" ref="G11">_xlfn.SWITCH(F11,1,99,2,89,3,79,5,69,6,67,7,65,8,63,9,53,10,52,11,51,12,50,13,49,14,48,15,47,16,46,17,40,18,39.5,19,39,20,38.5,21,38,22,37.5,23,37,24,36.5,25,36,26,35.5,27,35,28,34.5,29,34,30,33.5,31,33,0)</f>
        <v>67</v>
      </c>
      <c r="H11" s="2">
        <v>0</v>
      </c>
      <c r="I11" s="2" cm="1">
        <f t="array" ref="I11">_xlfn.SWITCH(H11,1,99,2,89,3,79,5,69,6,67,7,65,8,63,9,53,10,52,11,51,12,50,13,49,14,48,15,47,16,46,17,40,18,39.5,19,39,20,38.5,21,38,22,37.5,23,37,24,36.5,25,36,26,35.5,27,35,28,34.5,29,34,30,33.5,31,33,0)</f>
        <v>0</v>
      </c>
      <c r="J11" s="2">
        <v>0</v>
      </c>
      <c r="K11" s="2" cm="1">
        <f t="array" ref="K11">_xlfn.SWITCH(J11,1,99,2,89,3,79,5,69,6,67,7,65,8,63,9,53,10,52,11,51,12,50,13,49,14,48,15,47,16,46,17,40,18,39.5,19,39,20,38.5,21,38,22,37.5,23,37,24,36.5,25,36,26,35.5,27,35,28,34.5,29,34,30,33.5,31,33,0)</f>
        <v>0</v>
      </c>
      <c r="L11" s="19">
        <v>0</v>
      </c>
      <c r="M11" s="2" cm="1">
        <f t="array" ref="M11">_xlfn.SWITCH(L11,1,99,2,89,3,79,5,69,6,67,7,65,8,63,9,53,10,52,11,51,12,50,13,49,14,48,15,47,16,46,17,40,18,39.5,19,39,20,38.5,21,38,22,37.5,23,37,24,36.5,25,36,26,35.5,27,35,28,34.5,29,34,30,33.5,31,33,0)</f>
        <v>0</v>
      </c>
      <c r="N11" s="20">
        <f t="shared" si="0"/>
        <v>1</v>
      </c>
      <c r="O11" s="21">
        <f t="shared" si="1"/>
        <v>0</v>
      </c>
      <c r="P11" s="22">
        <v>4</v>
      </c>
      <c r="Q11" s="9"/>
    </row>
    <row r="12" spans="2:17" s="1" customFormat="1" ht="24" x14ac:dyDescent="0.3">
      <c r="B12" s="16" t="s">
        <v>73</v>
      </c>
      <c r="C12" s="15"/>
      <c r="D12" s="2" t="s">
        <v>59</v>
      </c>
      <c r="E12" s="1" t="s">
        <v>15</v>
      </c>
      <c r="F12" s="2">
        <v>0</v>
      </c>
      <c r="G12" s="3" cm="1">
        <f t="array" ref="G12">_xlfn.SWITCH(F12,1,99,2,89,3,79,5,69,6,67,7,65,8,63,9,53,10,52,11,51,12,50,13,49,14,48,15,47,16,46,17,40,18,39.5,19,39,20,38.5,21,38,22,37.5,23,37,24,36.5,25,36,26,35.5,27,35,28,34.5,29,34,30,33.5,31,33,0)</f>
        <v>0</v>
      </c>
      <c r="H12" s="2">
        <v>0</v>
      </c>
      <c r="I12" s="2" cm="1">
        <f t="array" ref="I12">_xlfn.SWITCH(H12,1,99,2,89,3,79,5,69,6,67,7,65,8,63,9,53,10,52,11,51,12,50,13,49,14,48,15,47,16,46,17,40,18,39.5,19,39,20,38.5,21,38,22,37.5,23,37,24,36.5,25,36,26,35.5,27,35,28,34.5,29,34,30,33.5,31,33,0)</f>
        <v>0</v>
      </c>
      <c r="J12" s="2">
        <v>6</v>
      </c>
      <c r="K12" s="2" cm="1">
        <f t="array" ref="K12">_xlfn.SWITCH(J12,1,99,2,89,3,79,5,69,6,67,7,65,8,63,9,53,10,52,11,51,12,50,13,49,14,48,15,47,16,46,17,40,18,39.5,19,39,20,38.5,21,38,22,37.5,23,37,24,36.5,25,36,26,35.5,27,35,28,34.5,29,34,30,33.5,31,33,0)</f>
        <v>67</v>
      </c>
      <c r="L12" s="19">
        <v>0</v>
      </c>
      <c r="M12" s="2" cm="1">
        <f t="array" ref="M12">_xlfn.SWITCH(L12,1,99,2,89,3,79,5,69,6,67,7,65,8,63,9,53,10,52,11,51,12,50,13,49,14,48,15,47,16,46,17,40,18,39.5,19,39,20,38.5,21,38,22,37.5,23,37,24,36.5,25,36,26,35.5,27,35,28,34.5,29,34,30,33.5,31,33,0)</f>
        <v>0</v>
      </c>
      <c r="N12" s="20">
        <f t="shared" si="0"/>
        <v>1</v>
      </c>
      <c r="O12" s="21">
        <f t="shared" si="1"/>
        <v>0</v>
      </c>
      <c r="P12" s="22">
        <v>4</v>
      </c>
      <c r="Q12" s="9"/>
    </row>
    <row r="13" spans="2:17" s="1" customFormat="1" ht="24" x14ac:dyDescent="0.3">
      <c r="B13" s="16" t="s">
        <v>73</v>
      </c>
      <c r="C13" s="15"/>
      <c r="D13" s="2" t="s">
        <v>53</v>
      </c>
      <c r="E13" s="1" t="s">
        <v>0</v>
      </c>
      <c r="F13" s="2">
        <v>3</v>
      </c>
      <c r="G13" s="3" cm="1">
        <f t="array" ref="G13">_xlfn.SWITCH(F13,1,99,2,89,3,79,5,69,6,67,7,65,8,63,9,53,10,52,11,51,12,50,13,49,14,48,15,47,16,46,17,40,18,39.5,19,39,20,38.5,21,38,22,37.5,23,37,24,36.5,25,36,26,35.5,27,35,28,34.5,29,34,30,33.5,31,33,0)</f>
        <v>79</v>
      </c>
      <c r="H13" s="2">
        <v>0</v>
      </c>
      <c r="I13" s="2" cm="1">
        <f t="array" ref="I13">_xlfn.SWITCH(H13,1,99,2,89,3,79,5,69,6,67,7,65,8,63,9,53,10,52,11,51,12,50,13,49,14,48,15,47,16,46,17,40,18,39.5,19,39,20,38.5,21,38,22,37.5,23,37,24,36.5,25,36,26,35.5,27,35,28,34.5,29,34,30,33.5,31,33,0)</f>
        <v>0</v>
      </c>
      <c r="J13" s="2">
        <v>0</v>
      </c>
      <c r="K13" s="2" cm="1">
        <f t="array" ref="K13">_xlfn.SWITCH(J13,1,99,2,89,3,79,5,69,6,67,7,65,8,63,9,53,10,52,11,51,12,50,13,49,14,48,15,47,16,46,17,40,18,39.5,19,39,20,38.5,21,38,22,37.5,23,37,24,36.5,25,36,26,35.5,27,35,28,34.5,29,34,30,33.5,31,33,0)</f>
        <v>0</v>
      </c>
      <c r="L13" s="19">
        <v>0</v>
      </c>
      <c r="M13" s="2" cm="1">
        <f t="array" ref="M13">_xlfn.SWITCH(L13,1,99,2,89,3,79,5,69,6,67,7,65,8,63,9,53,10,52,11,51,12,50,13,49,14,48,15,47,16,46,17,40,18,39.5,19,39,20,38.5,21,38,22,37.5,23,37,24,36.5,25,36,26,35.5,27,35,28,34.5,29,34,30,33.5,31,33,0)</f>
        <v>0</v>
      </c>
      <c r="N13" s="20">
        <f t="shared" si="0"/>
        <v>1</v>
      </c>
      <c r="O13" s="21">
        <f t="shared" si="1"/>
        <v>0</v>
      </c>
      <c r="P13" s="22">
        <v>4</v>
      </c>
      <c r="Q13" s="9"/>
    </row>
    <row r="15" spans="2:17" s="1" customFormat="1" ht="40" customHeight="1" x14ac:dyDescent="0.25">
      <c r="D15" s="27" t="s">
        <v>74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</sheetData>
  <sheetProtection algorithmName="SHA-512" hashValue="5XGHLtErsCTNvXdU7UbIz/uGL0INC5P/U70lxa3rT2DyaKqAjQ+xkKiQYt8noZpyCLhYLD3n0fNNbYyw7LZv0Q==" saltValue="x9IguLm/NOoFvTYmrNjZaw==" spinCount="100000" sheet="1" objects="1" scenarios="1"/>
  <mergeCells count="3">
    <mergeCell ref="D2:P2"/>
    <mergeCell ref="B3:B4"/>
    <mergeCell ref="D15:P15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SD - M9</vt:lpstr>
      <vt:lpstr>SH - M9</vt:lpstr>
      <vt:lpstr>SD - M11</vt:lpstr>
      <vt:lpstr>SH - M11 </vt:lpstr>
      <vt:lpstr>SD - M13</vt:lpstr>
      <vt:lpstr>SH - M13</vt:lpstr>
      <vt:lpstr>SD - M15</vt:lpstr>
      <vt:lpstr>SH - M15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Jean-Christophe Mestres</dc:creator>
  <cp:lastModifiedBy>Jean-Christophe Mestres</cp:lastModifiedBy>
  <dcterms:created xsi:type="dcterms:W3CDTF">2025-05-15T15:05:17Z</dcterms:created>
  <dcterms:modified xsi:type="dcterms:W3CDTF">2025-06-18T13:00:09Z</dcterms:modified>
</cp:coreProperties>
</file>