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mestres/Documents/Documents JC/Perso/Escrime/Comité Départemental/Compétitions/Classement général/2025/"/>
    </mc:Choice>
  </mc:AlternateContent>
  <xr:revisionPtr revIDLastSave="0" documentId="13_ncr:1_{7B1955B7-55B9-524B-87E0-7A39605659E9}" xr6:coauthVersionLast="47" xr6:coauthVersionMax="47" xr10:uidLastSave="{00000000-0000-0000-0000-000000000000}"/>
  <bookViews>
    <workbookView xWindow="880" yWindow="1280" windowWidth="34720" windowHeight="19760" activeTab="1" xr2:uid="{BAAA564A-E0FC-284F-943E-F89F52E3D8FA}"/>
  </bookViews>
  <sheets>
    <sheet name="ED - M13" sheetId="5" r:id="rId1"/>
    <sheet name="EH - M13" sheetId="6" r:id="rId2"/>
    <sheet name="EH - M15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5" l="1"/>
  <c r="O6" i="6"/>
  <c r="O7" i="6"/>
  <c r="O8" i="6"/>
  <c r="O9" i="6"/>
  <c r="O10" i="6"/>
  <c r="O5" i="6"/>
  <c r="O6" i="8"/>
  <c r="O7" i="8"/>
  <c r="O8" i="8"/>
  <c r="O9" i="8"/>
  <c r="O10" i="8"/>
  <c r="O11" i="8"/>
  <c r="O12" i="8"/>
  <c r="O13" i="8"/>
  <c r="O5" i="8"/>
  <c r="G6" i="8" a="1"/>
  <c r="G6" i="8" s="1"/>
  <c r="G8" i="8" a="1"/>
  <c r="G8" i="8" s="1"/>
  <c r="G11" i="8" a="1"/>
  <c r="G11" i="8" s="1"/>
  <c r="I6" i="8" a="1"/>
  <c r="I6" i="8" s="1"/>
  <c r="I8" i="8" a="1"/>
  <c r="I8" i="8" s="1"/>
  <c r="I11" i="8" a="1"/>
  <c r="I11" i="8" s="1"/>
  <c r="M6" i="8" a="1"/>
  <c r="M6" i="8" s="1"/>
  <c r="M8" i="8" a="1"/>
  <c r="M8" i="8" s="1"/>
  <c r="M11" i="8" a="1"/>
  <c r="M11" i="8" s="1"/>
  <c r="K6" i="8" a="1"/>
  <c r="K6" i="8" s="1"/>
  <c r="K8" i="8" a="1"/>
  <c r="K8" i="8" s="1"/>
  <c r="K11" i="8" a="1"/>
  <c r="K11" i="8" s="1"/>
  <c r="M5" i="8" a="1"/>
  <c r="M5" i="8" s="1"/>
  <c r="M7" i="8" a="1"/>
  <c r="M7" i="8" s="1"/>
  <c r="M9" i="8" a="1"/>
  <c r="M9" i="8" s="1"/>
  <c r="M10" i="8" a="1"/>
  <c r="M10" i="8" s="1"/>
  <c r="M12" i="8" a="1"/>
  <c r="M12" i="8" s="1"/>
  <c r="M13" i="8" a="1"/>
  <c r="M13" i="8" s="1"/>
  <c r="K5" i="8" a="1"/>
  <c r="K5" i="8" s="1"/>
  <c r="K7" i="8" a="1"/>
  <c r="K7" i="8" s="1"/>
  <c r="K9" i="8" a="1"/>
  <c r="K9" i="8" s="1"/>
  <c r="K10" i="8" a="1"/>
  <c r="K10" i="8" s="1"/>
  <c r="K12" i="8" a="1"/>
  <c r="K12" i="8" s="1"/>
  <c r="K13" i="8" a="1"/>
  <c r="K13" i="8" s="1"/>
  <c r="I5" i="8" a="1"/>
  <c r="I5" i="8" s="1"/>
  <c r="I7" i="8" a="1"/>
  <c r="I7" i="8" s="1"/>
  <c r="I9" i="8" a="1"/>
  <c r="I9" i="8" s="1"/>
  <c r="I10" i="8" a="1"/>
  <c r="I10" i="8" s="1"/>
  <c r="I12" i="8" a="1"/>
  <c r="I12" i="8" s="1"/>
  <c r="I13" i="8" a="1"/>
  <c r="I13" i="8" s="1"/>
  <c r="G5" i="8" a="1"/>
  <c r="G5" i="8" s="1"/>
  <c r="G7" i="8" a="1"/>
  <c r="G7" i="8" s="1"/>
  <c r="G9" i="8" a="1"/>
  <c r="G9" i="8" s="1"/>
  <c r="G10" i="8" a="1"/>
  <c r="G10" i="8" s="1"/>
  <c r="G12" i="8" a="1"/>
  <c r="G12" i="8" s="1"/>
  <c r="G13" i="8" a="1"/>
  <c r="G13" i="8" s="1"/>
  <c r="G7" i="6" a="1"/>
  <c r="G7" i="6" s="1"/>
  <c r="G5" i="6" a="1"/>
  <c r="G5" i="6" s="1"/>
  <c r="G9" i="6" a="1"/>
  <c r="G9" i="6" s="1"/>
  <c r="G10" i="6" a="1"/>
  <c r="G10" i="6" s="1"/>
  <c r="G6" i="6" a="1"/>
  <c r="G6" i="6" s="1"/>
  <c r="G8" i="6" a="1"/>
  <c r="G8" i="6" s="1"/>
  <c r="M7" i="6" a="1"/>
  <c r="M7" i="6" s="1"/>
  <c r="M5" i="6" a="1"/>
  <c r="M5" i="6" s="1"/>
  <c r="M9" i="6" a="1"/>
  <c r="M9" i="6" s="1"/>
  <c r="M10" i="6" a="1"/>
  <c r="M10" i="6" s="1"/>
  <c r="M6" i="6" a="1"/>
  <c r="M6" i="6" s="1"/>
  <c r="M8" i="6" a="1"/>
  <c r="M8" i="6" s="1"/>
  <c r="K7" i="6" a="1"/>
  <c r="K7" i="6" s="1"/>
  <c r="K5" i="6" a="1"/>
  <c r="K5" i="6" s="1"/>
  <c r="K9" i="6" a="1"/>
  <c r="K9" i="6" s="1"/>
  <c r="K10" i="6" a="1"/>
  <c r="K10" i="6" s="1"/>
  <c r="K6" i="6" a="1"/>
  <c r="K6" i="6" s="1"/>
  <c r="K8" i="6" a="1"/>
  <c r="K8" i="6" s="1"/>
  <c r="I7" i="6" a="1"/>
  <c r="I7" i="6" s="1"/>
  <c r="I5" i="6" a="1"/>
  <c r="I5" i="6" s="1"/>
  <c r="I9" i="6" a="1"/>
  <c r="I9" i="6" s="1"/>
  <c r="I10" i="6" a="1"/>
  <c r="I10" i="6" s="1"/>
  <c r="I6" i="6" a="1"/>
  <c r="I6" i="6" s="1"/>
  <c r="I8" i="6" a="1"/>
  <c r="I8" i="6" s="1"/>
  <c r="N8" i="6" l="1"/>
  <c r="N7" i="8"/>
  <c r="N9" i="8"/>
  <c r="N12" i="8"/>
  <c r="N5" i="8"/>
  <c r="N9" i="6"/>
  <c r="N11" i="8"/>
  <c r="N10" i="8"/>
  <c r="N13" i="8"/>
  <c r="N6" i="8"/>
  <c r="N8" i="8"/>
  <c r="N6" i="6"/>
  <c r="N5" i="6"/>
  <c r="N7" i="6"/>
  <c r="N10" i="6"/>
  <c r="M5" i="5" a="1"/>
  <c r="M5" i="5" s="1"/>
  <c r="K5" i="5" a="1"/>
  <c r="K5" i="5" s="1"/>
  <c r="I5" i="5" a="1"/>
  <c r="I5" i="5" s="1"/>
  <c r="G5" i="5" a="1"/>
  <c r="G5" i="5" s="1"/>
  <c r="N5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<sst xmlns="http://schemas.openxmlformats.org/spreadsheetml/2006/main" count="94" uniqueCount="40">
  <si>
    <t>NICE OGC</t>
  </si>
  <si>
    <t>NOM</t>
  </si>
  <si>
    <t>CLUB</t>
  </si>
  <si>
    <t>Place 2ème D</t>
  </si>
  <si>
    <t>PLACE 1ere D</t>
  </si>
  <si>
    <t>Points 1ere D</t>
  </si>
  <si>
    <t>Points 2eme D</t>
  </si>
  <si>
    <t xml:space="preserve">Place 3eme D </t>
  </si>
  <si>
    <t>Points 3eme D</t>
  </si>
  <si>
    <t>Place 4eme D</t>
  </si>
  <si>
    <t>Points 4eme D</t>
  </si>
  <si>
    <t>Score Final</t>
  </si>
  <si>
    <t>CANNES CE</t>
  </si>
  <si>
    <t>nombre de compétitions</t>
  </si>
  <si>
    <t>Participation</t>
  </si>
  <si>
    <t>LE CANNET ES</t>
  </si>
  <si>
    <t>GHORAB Yasmeen</t>
  </si>
  <si>
    <t xml:space="preserve">DUVIGNEAU Samuel </t>
  </si>
  <si>
    <t>GRASSE CE</t>
  </si>
  <si>
    <t xml:space="preserve">LE MOLLER Axel </t>
  </si>
  <si>
    <t>BRUSCHINI Theo</t>
  </si>
  <si>
    <t>GIOVANNI Raphael</t>
  </si>
  <si>
    <t>GIL Raphael</t>
  </si>
  <si>
    <t>DRELON Tom</t>
  </si>
  <si>
    <t>ERRERA Yoann</t>
  </si>
  <si>
    <t>LEBRETON Zoe</t>
  </si>
  <si>
    <t>GUYOMARD Philéas</t>
  </si>
  <si>
    <t>LINKOV Kirill</t>
  </si>
  <si>
    <t>CRIST Hugo</t>
  </si>
  <si>
    <t>BARBIER Leo</t>
  </si>
  <si>
    <t xml:space="preserve">PALAU Lisandru </t>
  </si>
  <si>
    <t>BUONACCORSI Sacha</t>
  </si>
  <si>
    <t>CHALOIN Matthieu</t>
  </si>
  <si>
    <t>Épée Dame M13 - Saison 2024-2025</t>
  </si>
  <si>
    <t>Épée Homme M13 - Saison 2024-2025</t>
  </si>
  <si>
    <t>Épée Homme M15 - Saison 2024-2025</t>
  </si>
  <si>
    <t>Classement</t>
  </si>
  <si>
    <t>CLASSEMENT SAISON</t>
  </si>
  <si>
    <t>Non classé</t>
  </si>
  <si>
    <r>
      <rPr>
        <sz val="14"/>
        <color rgb="FFC00000"/>
        <rFont val="Aptos Narrow (Corps)"/>
      </rPr>
      <t>Selon le règlement Jeune, disponible sur le site du comité (https://www.cd06-escrime.fr/),</t>
    </r>
    <r>
      <rPr>
        <b/>
        <sz val="14"/>
        <color rgb="FFC00000"/>
        <rFont val="Aptos Narrow (Corps)"/>
      </rPr>
      <t xml:space="preserve"> en cas d'égalité de points le plus grand nombre de participations prime si à nouveau égalité</t>
    </r>
    <r>
      <rPr>
        <sz val="14"/>
        <color rgb="FFC00000"/>
        <rFont val="Aptos Narrow (Corps)"/>
      </rPr>
      <t>,</t>
    </r>
    <r>
      <rPr>
        <b/>
        <sz val="14"/>
        <color rgb="FFC00000"/>
        <rFont val="Aptos Narrow (Corps)"/>
      </rPr>
      <t xml:space="preserve"> le classement se fait sur le résultat de la finale. 
Moins de 2 compétitions, il n'y a pas de classement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</si>
</sst>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Helvetica"/>
      <family val="2"/>
    </font>
    <font>
      <sz val="12"/>
      <color rgb="FF1E1E1E"/>
      <name val="Arial"/>
      <family val="2"/>
    </font>
    <font>
      <sz val="14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 (Corps)"/>
    </font>
    <font>
      <b/>
      <sz val="12"/>
      <color theme="1"/>
      <name val="Aptos Narrow"/>
      <scheme val="minor"/>
    </font>
    <font>
      <b/>
      <sz val="16"/>
      <color rgb="FFFF0000"/>
      <name val="Aptos Narrow"/>
      <scheme val="minor"/>
    </font>
    <font>
      <b/>
      <sz val="12"/>
      <color rgb="FFFF0000"/>
      <name val="Aptos Narrow (Corps)"/>
    </font>
    <font>
      <b/>
      <sz val="14"/>
      <color rgb="FF0070C0"/>
      <name val="Helvetica"/>
      <family val="2"/>
    </font>
    <font>
      <b/>
      <sz val="14"/>
      <color rgb="FFFF0000"/>
      <name val="Helvetica"/>
      <family val="2"/>
    </font>
    <font>
      <b/>
      <sz val="14"/>
      <color rgb="FFC00000"/>
      <name val="Aptos Narrow (Corps)"/>
    </font>
    <font>
      <sz val="14"/>
      <color rgb="FFC00000"/>
      <name val="Aptos Narrow (Corps)"/>
    </font>
    <font>
      <sz val="14"/>
      <color rgb="FFC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7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 wrapText="1"/>
    </xf>
    <xf numFmtId="0" fontId="13" fillId="9" borderId="0" xfId="0" applyFont="1" applyFill="1" applyAlignment="1">
      <alignment horizontal="center" wrapText="1"/>
    </xf>
    <xf numFmtId="0" fontId="15" fillId="9" borderId="0" xfId="0" applyFont="1" applyFill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</cellXfs>
  <cellStyles count="1">
    <cellStyle name="Normal" xfId="0" builtinId="0"/>
  </cellStyles>
  <dxfs count="39"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555326-49C5-424F-A4C2-F18037E44D6E}" name="Tableau38" displayName="Tableau38" ref="D4:P5" totalsRowShown="0" headerRowDxfId="38">
  <autoFilter ref="D4:P5" xr:uid="{72F1E945-E096-A941-8515-C75F6003D362}"/>
  <sortState xmlns:xlrd2="http://schemas.microsoft.com/office/spreadsheetml/2017/richdata2" ref="D5:P5">
    <sortCondition descending="1" ref="O4:O5"/>
  </sortState>
  <tableColumns count="13">
    <tableColumn id="1" xr3:uid="{A26611B6-B590-A148-BE56-C68FF20E1986}" name="NOM" dataDxfId="37"/>
    <tableColumn id="2" xr3:uid="{99B68F60-7ED0-7E4F-A993-65208E7AFFD0}" name="CLUB" dataDxfId="36"/>
    <tableColumn id="3" xr3:uid="{2FED4441-3DB3-9248-A93D-0F8DD11445A3}" name="PLACE 1ere D" dataDxfId="35"/>
    <tableColumn id="4" xr3:uid="{B5A80917-5881-9E4B-90F7-99369958CBBD}" name="Points 1ere D" dataDxfId="34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65114A3F-34DA-994C-B7C1-36A030A4E8D0}" name="Place 2ème D" dataDxfId="33"/>
    <tableColumn id="6" xr3:uid="{B6023A1F-A98A-584C-89D5-0CF5A1188FBC}" name="Points 2eme D" dataDxfId="32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E80ADBAE-7494-464B-AFEA-01A2BB3B0C54}" name="Place 3eme D " dataDxfId="31"/>
    <tableColumn id="8" xr3:uid="{77A627A9-3E8A-D34A-8065-E3C57ACA9CE5}" name="Points 3eme D" dataDxfId="30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093D10FF-DFEE-F545-B069-D8C903CB7A24}" name="Place 4eme D" dataDxfId="29"/>
    <tableColumn id="10" xr3:uid="{6ADC42C0-9A21-1049-9614-50DF74AEDE81}" name="Points 4eme D" dataDxfId="28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6805F0C0-FFE8-A244-921E-0DD23E082C6D}" name="Participation" dataDxfId="27">
      <calculatedColumnFormula>IF(P5=1,1,IF(P5=2,COUNTIF(F5:I5,"&gt; 0")/2,IF(P5=3,COUNTIF(F5:K5,"&gt; 0")/2,IF(P5=4,COUNTIF(F5:M5,"&gt; 0")/2,0))))</calculatedColumnFormula>
    </tableColumn>
    <tableColumn id="12" xr3:uid="{69C6B345-16BD-FD4B-B03A-283DF1D26805}" name="Score Final" dataDxfId="26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1F1833B5-7678-A140-8955-575F795EC7CD}" name="nombre de compétitions" dataDxfId="2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CE9375-DA96-0946-AC29-16CCA9B790B3}" name="Tableau389" displayName="Tableau389" ref="D4:P10" totalsRowShown="0" headerRowDxfId="24">
  <autoFilter ref="D4:P10" xr:uid="{72F1E945-E096-A941-8515-C75F6003D362}"/>
  <sortState xmlns:xlrd2="http://schemas.microsoft.com/office/spreadsheetml/2017/richdata2" ref="D5:P10">
    <sortCondition descending="1" ref="O4:O10"/>
  </sortState>
  <tableColumns count="13">
    <tableColumn id="1" xr3:uid="{897E50FA-13BD-704D-97ED-00B564A2AD69}" name="Classement" dataDxfId="23"/>
    <tableColumn id="2" xr3:uid="{F69A2557-899A-9548-9DB9-10EF50428E4A}" name="CLUB"/>
    <tableColumn id="3" xr3:uid="{023808BC-12D1-8449-BC23-EFAE40B0EFB1}" name="PLACE 1ere D" dataDxfId="22"/>
    <tableColumn id="4" xr3:uid="{D2B24FEE-EB15-9C4A-8681-787671313701}" name="Points 1ere D" dataDxfId="21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85A0C92E-1540-8E4A-8CEE-14B0EC30B5BC}" name="Place 2ème D"/>
    <tableColumn id="6" xr3:uid="{0B4B0499-11B5-B046-AEA8-CF87F6A5ACCE}" name="Points 2eme D" dataDxfId="2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AE341856-F45D-CD4D-A3FC-08E25C1EBA81}" name="Place 3eme D "/>
    <tableColumn id="8" xr3:uid="{A0D1DD60-9C2C-EA4A-8132-B3CC9F36C724}" name="Points 3eme D" dataDxfId="19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ED29BEED-CD0B-2C48-B2BF-F6DB89A6E148}" name="Place 4eme D" dataDxfId="18"/>
    <tableColumn id="10" xr3:uid="{72422968-FCE1-AC4D-86AD-A22E7D2EA3C5}" name="Points 4eme D" dataDxfId="17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31FFF082-C370-064A-8BA6-BEFEB0C12A37}" name="Participation" dataDxfId="16">
      <calculatedColumnFormula>IF(P5=1,1,IF(P5=2,COUNTIF(F5:I5,"&gt; 0")/2,IF(P5=3,COUNTIF(F5:K5,"&gt; 0")/2,IF(P5=4,COUNTIF(F5:M5,"&gt; 0")/2,0))))</calculatedColumnFormula>
    </tableColumn>
    <tableColumn id="12" xr3:uid="{40136E49-0C87-1946-B7C3-62EF51377786}" name="Score Final" dataDxfId="15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5777E5F8-CD07-0149-8826-D66DA1050679}" name="nombre de compétitions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EBB394-0CA9-8049-8167-495863F8B897}" name="Tableau3891011" displayName="Tableau3891011" ref="D4:P13" totalsRowShown="0" headerRowDxfId="14" dataDxfId="13">
  <autoFilter ref="D4:P13" xr:uid="{72F1E945-E096-A941-8515-C75F6003D362}"/>
  <sortState xmlns:xlrd2="http://schemas.microsoft.com/office/spreadsheetml/2017/richdata2" ref="D5:P13">
    <sortCondition descending="1" ref="O4:O13"/>
  </sortState>
  <tableColumns count="13">
    <tableColumn id="1" xr3:uid="{43E35544-78B1-5C4D-A2B5-809E5F6DA8B8}" name="NOM" dataDxfId="12"/>
    <tableColumn id="2" xr3:uid="{03B97175-0EDF-AF45-B279-E97D1BEF0336}" name="CLUB" dataDxfId="11"/>
    <tableColumn id="3" xr3:uid="{FD6E2A1A-A4BC-C14F-A29F-C46652D8703F}" name="PLACE 1ere D" dataDxfId="10"/>
    <tableColumn id="4" xr3:uid="{AE485C8D-6BD3-9F4C-9186-798085BA38E6}" name="Points 1ere D" dataDxfId="9"/>
    <tableColumn id="5" xr3:uid="{D1F6587A-9974-6547-A384-85304CECEC3D}" name="Place 2ème D" dataDxfId="8"/>
    <tableColumn id="6" xr3:uid="{05F48AF0-0A43-984A-92B5-7793DD0553A5}" name="Points 2eme D" dataDxfId="7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677C9312-17FC-4B47-9635-76C33856F6D7}" name="Place 3eme D " dataDxfId="6"/>
    <tableColumn id="8" xr3:uid="{9E4300DC-683C-4F4B-9604-E04475FC0ABE}" name="Points 3eme D" dataDxfId="5"/>
    <tableColumn id="9" xr3:uid="{6C2ACA5D-124C-1142-AB58-8AC5E31A8EB3}" name="Place 4eme D" dataDxfId="4"/>
    <tableColumn id="10" xr3:uid="{2D91068E-8694-4C4E-9F7E-E02B36935DC7}" name="Points 4eme D" dataDxfId="3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11" xr3:uid="{ECAC3E2C-7924-D84B-9C2A-6F86321B833A}" name="Participation" dataDxfId="2">
      <calculatedColumnFormula>COUNTIF(F5:K5,"= 0")</calculatedColumnFormula>
    </tableColumn>
    <tableColumn id="12" xr3:uid="{0ED155FE-DDF9-8D4D-87B1-1BCB2DB248F2}" name="Score Final" dataDxfId="1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DC0A1B43-8A86-1443-93BD-1E9A890A1D46}" name="nombre de compétition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61FA-4D6B-954F-90D9-2CA80128F6D6}">
  <dimension ref="B1:P7"/>
  <sheetViews>
    <sheetView workbookViewId="0">
      <selection activeCell="I13" sqref="I13"/>
    </sheetView>
  </sheetViews>
  <sheetFormatPr baseColWidth="10" defaultRowHeight="16" x14ac:dyDescent="0.2"/>
  <cols>
    <col min="1" max="1" width="4.6640625" customWidth="1"/>
    <col min="2" max="2" width="12" customWidth="1"/>
    <col min="3" max="3" width="6.8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6" ht="19" customHeight="1" thickBot="1" x14ac:dyDescent="0.25"/>
    <row r="2" spans="2:16" ht="25" thickBot="1" x14ac:dyDescent="0.35">
      <c r="D2" s="18" t="s">
        <v>33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3" spans="2:16" x14ac:dyDescent="0.2">
      <c r="B3" s="21" t="s">
        <v>37</v>
      </c>
    </row>
    <row r="4" spans="2:16" ht="19" x14ac:dyDescent="0.25">
      <c r="B4" s="21"/>
      <c r="D4" s="7" t="s">
        <v>1</v>
      </c>
      <c r="E4" s="7" t="s">
        <v>2</v>
      </c>
      <c r="F4" s="8" t="s">
        <v>4</v>
      </c>
      <c r="G4" s="9" t="s">
        <v>5</v>
      </c>
      <c r="H4" s="8" t="s">
        <v>3</v>
      </c>
      <c r="I4" s="9" t="s">
        <v>6</v>
      </c>
      <c r="J4" s="8" t="s">
        <v>7</v>
      </c>
      <c r="K4" s="9" t="s">
        <v>8</v>
      </c>
      <c r="L4" s="8" t="s">
        <v>9</v>
      </c>
      <c r="M4" s="9" t="s">
        <v>10</v>
      </c>
      <c r="N4" s="9" t="s">
        <v>14</v>
      </c>
      <c r="O4" s="9" t="s">
        <v>11</v>
      </c>
      <c r="P4" s="10" t="s">
        <v>13</v>
      </c>
    </row>
    <row r="5" spans="2:16" s="6" customFormat="1" ht="18" x14ac:dyDescent="0.2">
      <c r="B5" s="13" t="s">
        <v>38</v>
      </c>
      <c r="D5" s="2" t="s">
        <v>16</v>
      </c>
      <c r="E5" s="2" t="s">
        <v>15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0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0</v>
      </c>
      <c r="J5" s="2">
        <v>0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0</v>
      </c>
      <c r="L5" s="14">
        <v>0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0</v>
      </c>
      <c r="N5" s="15">
        <f>IF(P5=1,1,IF(P5=2,COUNTIF(F5:I5,"&gt; 0")/2,IF(P5=3,COUNTIF(F5:K5,"&gt; 0")/2,IF(P5=4,COUNTIF(F5:M5,"&gt; 0")/2,0))))</f>
        <v>1</v>
      </c>
      <c r="O5" s="16">
        <f>IF(N5&lt;(P5-2),0,IF(P5=1,G5,IF(P5=2,LARGE(G5:I5,1),IF(P5=3,SUM(LARGE(G5:K5,1),LARGE(G5:K5,2)),IF(AND(P5=4,N5&gt;2),SUM(LARGE(G5:M5,1),LARGE(G5:M5,2),LARGE(G5:M5,3)),IF(AND(P5=4,N5=2),SUM(LARGE(G5:M5,1),LARGE(G5:M5,2),0)))))))</f>
        <v>0</v>
      </c>
      <c r="P5" s="17">
        <v>4</v>
      </c>
    </row>
    <row r="7" spans="2:16" s="1" customFormat="1" ht="40" customHeight="1" x14ac:dyDescent="0.25">
      <c r="D7" s="22" t="s">
        <v>39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</sheetData>
  <sheetProtection algorithmName="SHA-512" hashValue="Oy7VPGGusvB5vUNj7nmfDBC+VdveVaK10XsyGEV5tEBrzNC3d32mY/Do4r1Nli7JO4sfTrZs7fveinyydT7HVw==" saltValue="rC9cs6BoIj4ufna8gPPodw==" spinCount="100000" sheet="1" objects="1" scenarios="1"/>
  <mergeCells count="3">
    <mergeCell ref="D2:P2"/>
    <mergeCell ref="B3:B4"/>
    <mergeCell ref="D7:P7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8305-CEE1-D14A-B852-3159CA65E820}">
  <dimension ref="B1:Q12"/>
  <sheetViews>
    <sheetView tabSelected="1" workbookViewId="0">
      <selection activeCell="D16" sqref="D16"/>
    </sheetView>
  </sheetViews>
  <sheetFormatPr baseColWidth="10" defaultRowHeight="16" x14ac:dyDescent="0.2"/>
  <cols>
    <col min="1" max="1" width="2.5" customWidth="1"/>
    <col min="2" max="2" width="12" customWidth="1"/>
    <col min="3" max="3" width="5.33203125" customWidth="1"/>
    <col min="4" max="4" width="38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4" t="s">
        <v>34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2:17" x14ac:dyDescent="0.2">
      <c r="B3" s="21" t="s">
        <v>37</v>
      </c>
    </row>
    <row r="4" spans="2:17" ht="19" x14ac:dyDescent="0.25">
      <c r="B4" s="21"/>
      <c r="D4" s="7" t="s">
        <v>36</v>
      </c>
      <c r="E4" s="7" t="s">
        <v>2</v>
      </c>
      <c r="F4" s="8" t="s">
        <v>4</v>
      </c>
      <c r="G4" s="9" t="s">
        <v>5</v>
      </c>
      <c r="H4" s="8" t="s">
        <v>3</v>
      </c>
      <c r="I4" s="9" t="s">
        <v>6</v>
      </c>
      <c r="J4" s="8" t="s">
        <v>7</v>
      </c>
      <c r="K4" s="9" t="s">
        <v>8</v>
      </c>
      <c r="L4" s="8" t="s">
        <v>9</v>
      </c>
      <c r="M4" s="9" t="s">
        <v>10</v>
      </c>
      <c r="N4" s="9" t="s">
        <v>14</v>
      </c>
      <c r="O4" s="9" t="s">
        <v>11</v>
      </c>
      <c r="P4" s="10" t="s">
        <v>13</v>
      </c>
    </row>
    <row r="5" spans="2:17" s="6" customFormat="1" ht="22" x14ac:dyDescent="0.3">
      <c r="B5" s="12">
        <v>1</v>
      </c>
      <c r="D5" s="2" t="s">
        <v>19</v>
      </c>
      <c r="E5" s="2" t="s">
        <v>0</v>
      </c>
      <c r="F5" s="2">
        <v>2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89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4">
        <v>0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0</v>
      </c>
      <c r="N5" s="15">
        <f t="shared" ref="N5:N10" si="0">IF(P5=1,1,IF(P5=2,COUNTIF(F5:I5,"&gt; 0")/2,IF(P5=3,COUNTIF(F5:K5,"&gt; 0")/2,IF(P5=4,COUNTIF(F5:M5,"&gt; 0")/2,0))))</f>
        <v>3</v>
      </c>
      <c r="O5" s="16">
        <f t="shared" ref="O5:O10" si="1"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17">
        <v>4</v>
      </c>
    </row>
    <row r="6" spans="2:17" ht="22" x14ac:dyDescent="0.3">
      <c r="B6" s="12">
        <v>2</v>
      </c>
      <c r="D6" s="2" t="s">
        <v>22</v>
      </c>
      <c r="E6" s="2" t="s">
        <v>0</v>
      </c>
      <c r="F6" s="2">
        <v>5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69</v>
      </c>
      <c r="H6" s="2">
        <v>0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0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4">
        <v>0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0</v>
      </c>
      <c r="N6" s="15">
        <f t="shared" si="0"/>
        <v>2</v>
      </c>
      <c r="O6" s="16">
        <f t="shared" si="1"/>
        <v>158</v>
      </c>
      <c r="P6" s="17">
        <v>4</v>
      </c>
      <c r="Q6" s="4"/>
    </row>
    <row r="7" spans="2:17" ht="18" x14ac:dyDescent="0.2">
      <c r="B7" s="13" t="s">
        <v>38</v>
      </c>
      <c r="D7" s="2" t="s">
        <v>17</v>
      </c>
      <c r="E7" s="2" t="s">
        <v>18</v>
      </c>
      <c r="F7" s="2">
        <v>1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99</v>
      </c>
      <c r="H7" s="2">
        <v>0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0</v>
      </c>
      <c r="J7" s="2">
        <v>0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0</v>
      </c>
      <c r="L7" s="14">
        <v>0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0</v>
      </c>
      <c r="N7" s="15">
        <f t="shared" si="0"/>
        <v>1</v>
      </c>
      <c r="O7" s="16">
        <f t="shared" si="1"/>
        <v>0</v>
      </c>
      <c r="P7" s="17">
        <v>4</v>
      </c>
      <c r="Q7" s="4"/>
    </row>
    <row r="8" spans="2:17" ht="18" x14ac:dyDescent="0.2">
      <c r="B8" s="13" t="s">
        <v>38</v>
      </c>
      <c r="D8" s="2" t="s">
        <v>23</v>
      </c>
      <c r="E8" s="2" t="s">
        <v>0</v>
      </c>
      <c r="F8" s="2">
        <v>0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0</v>
      </c>
      <c r="H8" s="2">
        <v>2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89</v>
      </c>
      <c r="J8" s="2">
        <v>0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0</v>
      </c>
      <c r="L8" s="14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15">
        <f t="shared" si="0"/>
        <v>1</v>
      </c>
      <c r="O8" s="16">
        <f t="shared" si="1"/>
        <v>0</v>
      </c>
      <c r="P8" s="17">
        <v>4</v>
      </c>
      <c r="Q8" s="4"/>
    </row>
    <row r="9" spans="2:17" ht="18" x14ac:dyDescent="0.2">
      <c r="B9" s="13" t="s">
        <v>38</v>
      </c>
      <c r="D9" s="2" t="s">
        <v>20</v>
      </c>
      <c r="E9" s="2" t="s">
        <v>15</v>
      </c>
      <c r="F9" s="2">
        <v>3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79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0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0</v>
      </c>
      <c r="L9" s="14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15">
        <f t="shared" si="0"/>
        <v>1</v>
      </c>
      <c r="O9" s="16">
        <f t="shared" si="1"/>
        <v>0</v>
      </c>
      <c r="P9" s="17">
        <v>4</v>
      </c>
      <c r="Q9" s="4"/>
    </row>
    <row r="10" spans="2:17" ht="18" x14ac:dyDescent="0.2">
      <c r="B10" s="13" t="s">
        <v>38</v>
      </c>
      <c r="D10" s="2" t="s">
        <v>21</v>
      </c>
      <c r="E10" s="2" t="s">
        <v>18</v>
      </c>
      <c r="F10" s="2">
        <v>3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79</v>
      </c>
      <c r="H10" s="2">
        <v>0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0</v>
      </c>
      <c r="J10" s="2">
        <v>0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0</v>
      </c>
      <c r="L10" s="14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15">
        <f t="shared" si="0"/>
        <v>1</v>
      </c>
      <c r="O10" s="16">
        <f t="shared" si="1"/>
        <v>0</v>
      </c>
      <c r="P10" s="17">
        <v>4</v>
      </c>
      <c r="Q10" s="4"/>
    </row>
    <row r="12" spans="2:17" s="1" customFormat="1" ht="40" customHeight="1" x14ac:dyDescent="0.25">
      <c r="D12" s="22" t="s">
        <v>39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</sheetData>
  <sheetProtection algorithmName="SHA-512" hashValue="2m8DjYXrjhEl4kfJGKwxO8FLUoQr0v+TYR1R/29UmOx10mxqOtlRfMecvYWX8+LKN7QoTGrXRZOK06CXsXHz0w==" saltValue="zlhQ6srv/sjHcTK+Jo5kgg==" spinCount="100000" sheet="1" objects="1" scenarios="1"/>
  <mergeCells count="3">
    <mergeCell ref="D2:P2"/>
    <mergeCell ref="B3:B4"/>
    <mergeCell ref="D12:P1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FB4E-5CB3-DC4B-9DC4-657DEAF038BF}">
  <dimension ref="B1:Q15"/>
  <sheetViews>
    <sheetView zoomScale="91" zoomScaleNormal="207" workbookViewId="0">
      <selection activeCell="D15" sqref="D15:P15"/>
    </sheetView>
  </sheetViews>
  <sheetFormatPr baseColWidth="10" defaultRowHeight="16" x14ac:dyDescent="0.2"/>
  <cols>
    <col min="1" max="1" width="5.5" customWidth="1"/>
    <col min="2" max="2" width="12" customWidth="1"/>
    <col min="3" max="3" width="3.6640625" customWidth="1"/>
    <col min="4" max="4" width="40.6640625" customWidth="1"/>
    <col min="5" max="5" width="19.8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4" t="s">
        <v>35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2:17" x14ac:dyDescent="0.2">
      <c r="B3" s="21" t="s">
        <v>37</v>
      </c>
    </row>
    <row r="4" spans="2:17" ht="19" x14ac:dyDescent="0.25">
      <c r="B4" s="21"/>
      <c r="D4" s="7" t="s">
        <v>1</v>
      </c>
      <c r="E4" s="7" t="s">
        <v>2</v>
      </c>
      <c r="F4" s="8" t="s">
        <v>4</v>
      </c>
      <c r="G4" s="9" t="s">
        <v>5</v>
      </c>
      <c r="H4" s="8" t="s">
        <v>3</v>
      </c>
      <c r="I4" s="9" t="s">
        <v>6</v>
      </c>
      <c r="J4" s="8" t="s">
        <v>7</v>
      </c>
      <c r="K4" s="9" t="s">
        <v>8</v>
      </c>
      <c r="L4" s="8" t="s">
        <v>9</v>
      </c>
      <c r="M4" s="9" t="s">
        <v>10</v>
      </c>
      <c r="N4" s="9" t="s">
        <v>14</v>
      </c>
      <c r="O4" s="9" t="s">
        <v>11</v>
      </c>
      <c r="P4" s="10" t="s">
        <v>13</v>
      </c>
    </row>
    <row r="5" spans="2:17" s="5" customFormat="1" ht="19" x14ac:dyDescent="0.25">
      <c r="B5" s="13" t="s">
        <v>38</v>
      </c>
      <c r="D5" s="2" t="s">
        <v>24</v>
      </c>
      <c r="E5" s="2" t="s">
        <v>18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0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0</v>
      </c>
      <c r="J5" s="2">
        <v>0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0</v>
      </c>
      <c r="L5" s="14">
        <v>0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0</v>
      </c>
      <c r="N5" s="15">
        <f t="shared" ref="N5:N13" si="0">IF(P5=1,1,IF(P5=2,COUNTIF(F5:I5,"&gt; 0")/2,IF(P5=3,COUNTIF(F5:K5,"&gt; 0")/2,IF(P5=4,COUNTIF(F5:M5,"&gt; 0")/2,0))))</f>
        <v>1</v>
      </c>
      <c r="O5" s="16">
        <f t="shared" ref="O5:O13" si="1">IF(N5&lt;(P5-2),0,IF(P5=1,G5,IF(P5=2,LARGE(G5:I5,1),IF(P5=3,SUM(LARGE(G5:K5,1),LARGE(G5:K5,2)),IF(AND(P5=4,N5&gt;2),SUM(LARGE(G5:M5,1),LARGE(G5:M5,2),LARGE(G5:M5,3)),IF(AND(P5=4,N5=2),SUM(LARGE(G5:M5,1),LARGE(G5:M5,2),0)))))))</f>
        <v>0</v>
      </c>
      <c r="P5" s="17">
        <v>4</v>
      </c>
    </row>
    <row r="6" spans="2:17" s="1" customFormat="1" ht="19" x14ac:dyDescent="0.25">
      <c r="B6" s="13" t="s">
        <v>38</v>
      </c>
      <c r="D6" s="2" t="s">
        <v>30</v>
      </c>
      <c r="E6" s="2" t="s">
        <v>12</v>
      </c>
      <c r="F6" s="2">
        <v>0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0</v>
      </c>
      <c r="H6" s="2">
        <v>0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0</v>
      </c>
      <c r="J6" s="2">
        <v>1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99</v>
      </c>
      <c r="L6" s="14">
        <v>0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0</v>
      </c>
      <c r="N6" s="15">
        <f t="shared" si="0"/>
        <v>1</v>
      </c>
      <c r="O6" s="16">
        <f t="shared" si="1"/>
        <v>0</v>
      </c>
      <c r="P6" s="17">
        <v>4</v>
      </c>
    </row>
    <row r="7" spans="2:17" s="1" customFormat="1" ht="19" x14ac:dyDescent="0.25">
      <c r="B7" s="13" t="s">
        <v>38</v>
      </c>
      <c r="D7" s="2" t="s">
        <v>25</v>
      </c>
      <c r="E7" s="2" t="s">
        <v>18</v>
      </c>
      <c r="F7" s="2">
        <v>2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89</v>
      </c>
      <c r="H7" s="2">
        <v>0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0</v>
      </c>
      <c r="J7" s="2">
        <v>0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0</v>
      </c>
      <c r="L7" s="14">
        <v>0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0</v>
      </c>
      <c r="N7" s="15">
        <f t="shared" si="0"/>
        <v>1</v>
      </c>
      <c r="O7" s="16">
        <f t="shared" si="1"/>
        <v>0</v>
      </c>
      <c r="P7" s="17">
        <v>4</v>
      </c>
    </row>
    <row r="8" spans="2:17" s="1" customFormat="1" ht="19" x14ac:dyDescent="0.25">
      <c r="B8" s="13" t="s">
        <v>38</v>
      </c>
      <c r="D8" s="2" t="s">
        <v>31</v>
      </c>
      <c r="E8" s="2" t="s">
        <v>12</v>
      </c>
      <c r="F8" s="2">
        <v>0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0</v>
      </c>
      <c r="H8" s="2">
        <v>0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0</v>
      </c>
      <c r="J8" s="2">
        <v>2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89</v>
      </c>
      <c r="L8" s="14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15">
        <f t="shared" si="0"/>
        <v>1</v>
      </c>
      <c r="O8" s="16">
        <f t="shared" si="1"/>
        <v>0</v>
      </c>
      <c r="P8" s="17">
        <v>4</v>
      </c>
    </row>
    <row r="9" spans="2:17" s="1" customFormat="1" ht="19" x14ac:dyDescent="0.25">
      <c r="B9" s="13" t="s">
        <v>38</v>
      </c>
      <c r="D9" s="2" t="s">
        <v>26</v>
      </c>
      <c r="E9" s="2" t="s">
        <v>18</v>
      </c>
      <c r="F9" s="2">
        <v>3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79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0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0</v>
      </c>
      <c r="L9" s="14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15">
        <f t="shared" si="0"/>
        <v>1</v>
      </c>
      <c r="O9" s="16">
        <f t="shared" si="1"/>
        <v>0</v>
      </c>
      <c r="P9" s="17">
        <v>4</v>
      </c>
    </row>
    <row r="10" spans="2:17" s="1" customFormat="1" ht="19" x14ac:dyDescent="0.25">
      <c r="B10" s="13" t="s">
        <v>38</v>
      </c>
      <c r="D10" s="2" t="s">
        <v>27</v>
      </c>
      <c r="E10" s="2" t="s">
        <v>18</v>
      </c>
      <c r="F10" s="2">
        <v>3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79</v>
      </c>
      <c r="H10" s="2">
        <v>0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0</v>
      </c>
      <c r="J10" s="2">
        <v>0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0</v>
      </c>
      <c r="L10" s="14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15">
        <f t="shared" si="0"/>
        <v>1</v>
      </c>
      <c r="O10" s="16">
        <f t="shared" si="1"/>
        <v>0</v>
      </c>
      <c r="P10" s="17">
        <v>4</v>
      </c>
    </row>
    <row r="11" spans="2:17" s="1" customFormat="1" ht="19" x14ac:dyDescent="0.25">
      <c r="B11" s="13" t="s">
        <v>38</v>
      </c>
      <c r="D11" s="2" t="s">
        <v>32</v>
      </c>
      <c r="E11" s="2" t="s">
        <v>12</v>
      </c>
      <c r="F11" s="2">
        <v>0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0</v>
      </c>
      <c r="H11" s="2">
        <v>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0</v>
      </c>
      <c r="J11" s="2">
        <v>3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79</v>
      </c>
      <c r="L11" s="14">
        <v>0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0</v>
      </c>
      <c r="N11" s="15">
        <f t="shared" si="0"/>
        <v>1</v>
      </c>
      <c r="O11" s="16">
        <f t="shared" si="1"/>
        <v>0</v>
      </c>
      <c r="P11" s="17">
        <v>4</v>
      </c>
    </row>
    <row r="12" spans="2:17" s="1" customFormat="1" ht="19" x14ac:dyDescent="0.25">
      <c r="B12" s="13" t="s">
        <v>38</v>
      </c>
      <c r="D12" s="2" t="s">
        <v>28</v>
      </c>
      <c r="E12" s="2" t="s">
        <v>18</v>
      </c>
      <c r="F12" s="2">
        <v>5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69</v>
      </c>
      <c r="H12" s="2">
        <v>0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0</v>
      </c>
      <c r="J12" s="2">
        <v>0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0</v>
      </c>
      <c r="L12" s="14">
        <v>0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0</v>
      </c>
      <c r="N12" s="15">
        <f t="shared" si="0"/>
        <v>1</v>
      </c>
      <c r="O12" s="16">
        <f t="shared" si="1"/>
        <v>0</v>
      </c>
      <c r="P12" s="17">
        <v>4</v>
      </c>
    </row>
    <row r="13" spans="2:17" s="1" customFormat="1" ht="19" x14ac:dyDescent="0.25">
      <c r="B13" s="13" t="s">
        <v>38</v>
      </c>
      <c r="D13" s="2" t="s">
        <v>29</v>
      </c>
      <c r="E13" s="2" t="s">
        <v>18</v>
      </c>
      <c r="F13" s="2">
        <v>6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67</v>
      </c>
      <c r="H13" s="2">
        <v>0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0</v>
      </c>
      <c r="J13" s="2">
        <v>0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0</v>
      </c>
      <c r="L13" s="14">
        <v>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0</v>
      </c>
      <c r="N13" s="15">
        <f t="shared" si="0"/>
        <v>1</v>
      </c>
      <c r="O13" s="16">
        <f t="shared" si="1"/>
        <v>0</v>
      </c>
      <c r="P13" s="17">
        <v>4</v>
      </c>
      <c r="Q13" s="11"/>
    </row>
    <row r="15" spans="2:17" s="1" customFormat="1" ht="40" customHeight="1" x14ac:dyDescent="0.25">
      <c r="D15" s="22" t="s">
        <v>39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</sheetData>
  <sheetProtection algorithmName="SHA-512" hashValue="n+EREOJ/DmNRyNi2GRODbPGBqL8Xzn2+0PqjYfHrNY6VeyTYvwXt5HIsAKbsmSLgYr8+W0Q5eY9Sa+Deyi/QZw==" saltValue="VO/g9fjEUIwGbNm7yeeI1A==" spinCount="100000" sheet="1" objects="1" scenarios="1"/>
  <mergeCells count="3">
    <mergeCell ref="D2:P2"/>
    <mergeCell ref="B3:B4"/>
    <mergeCell ref="D15:P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ED - M13</vt:lpstr>
      <vt:lpstr>EH - M13</vt:lpstr>
      <vt:lpstr>EH - M15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Jean-Christophe Mestres</dc:creator>
  <cp:lastModifiedBy>Jean-Christophe Mestres</cp:lastModifiedBy>
  <dcterms:created xsi:type="dcterms:W3CDTF">2025-05-15T15:05:17Z</dcterms:created>
  <dcterms:modified xsi:type="dcterms:W3CDTF">2025-06-19T09:28:09Z</dcterms:modified>
</cp:coreProperties>
</file>